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katarzyna.kosalka\AppData\Local\Microsoft\Windows\INetCache\Content.Outlook\GM1JXCG1\"/>
    </mc:Choice>
  </mc:AlternateContent>
  <xr:revisionPtr revIDLastSave="0" documentId="13_ncr:1_{D80C63AF-AF39-44B4-98A7-732B21328C17}" xr6:coauthVersionLast="47" xr6:coauthVersionMax="47" xr10:uidLastSave="{00000000-0000-0000-0000-000000000000}"/>
  <bookViews>
    <workbookView xWindow="45" yWindow="-16320" windowWidth="29040" windowHeight="15720" activeTab="2" xr2:uid="{00000000-000D-0000-FFFF-FFFF00000000}"/>
  </bookViews>
  <sheets>
    <sheet name="Zadanie 1 " sheetId="6" r:id="rId1"/>
    <sheet name="Zadanie 2" sheetId="13" r:id="rId2"/>
    <sheet name="Zadanie 3" sheetId="14" r:id="rId3"/>
    <sheet name="RAZEM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og/BxkZH8/zVCuL9n7j/OQpdh5QnLANgOQQRVnOoOXI="/>
    </ext>
  </extLst>
</workbook>
</file>

<file path=xl/calcChain.xml><?xml version="1.0" encoding="utf-8"?>
<calcChain xmlns="http://schemas.openxmlformats.org/spreadsheetml/2006/main">
  <c r="Y39" i="6" l="1"/>
  <c r="Y38" i="6"/>
  <c r="Y36" i="6"/>
  <c r="Y35" i="6"/>
  <c r="Y25" i="6"/>
  <c r="AS10" i="6"/>
  <c r="AR11" i="6"/>
  <c r="AR13" i="6"/>
  <c r="AR14" i="6"/>
  <c r="AS14" i="6"/>
  <c r="AS15" i="6"/>
  <c r="Y40" i="13"/>
  <c r="Y39" i="13"/>
  <c r="Y38" i="13"/>
  <c r="Y36" i="13"/>
  <c r="AS16" i="13"/>
  <c r="Y32" i="14"/>
  <c r="Y31" i="14"/>
  <c r="Y30" i="14"/>
  <c r="Y29" i="14"/>
  <c r="Y28" i="14"/>
  <c r="AH15" i="14"/>
  <c r="AS10" i="14"/>
  <c r="AS7" i="14"/>
  <c r="AR8" i="14"/>
  <c r="AR9" i="14"/>
  <c r="AR10" i="14"/>
  <c r="AS11" i="14"/>
  <c r="Z11" i="14"/>
  <c r="AA11" i="14"/>
  <c r="AB11" i="14"/>
  <c r="AC11" i="14"/>
  <c r="AD11" i="14"/>
  <c r="AE11" i="14"/>
  <c r="AF11" i="14"/>
  <c r="AG11" i="14"/>
  <c r="AH11" i="14"/>
  <c r="AI11" i="14"/>
  <c r="AJ11" i="14"/>
  <c r="AK11" i="14"/>
  <c r="Y11" i="14"/>
  <c r="Y20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Y26" i="13" s="1"/>
  <c r="Y16" i="13"/>
  <c r="AR15" i="13"/>
  <c r="E5" i="11"/>
  <c r="E4" i="11"/>
  <c r="AS8" i="14" l="1"/>
  <c r="AS9" i="14"/>
  <c r="Y21" i="14"/>
  <c r="AH21" i="14" s="1"/>
  <c r="Y20" i="14"/>
  <c r="Y15" i="14"/>
  <c r="E8" i="11"/>
  <c r="Y27" i="13"/>
  <c r="AS15" i="13"/>
  <c r="AR7" i="14"/>
  <c r="E6" i="11"/>
  <c r="Y37" i="6"/>
  <c r="E3" i="11"/>
  <c r="Y28" i="6"/>
  <c r="Y27" i="6"/>
  <c r="Y26" i="6"/>
  <c r="Y19" i="6"/>
  <c r="AJ15" i="6"/>
  <c r="AK15" i="6"/>
  <c r="AA15" i="6"/>
  <c r="AB15" i="6"/>
  <c r="AC15" i="6"/>
  <c r="AD15" i="6"/>
  <c r="AE15" i="6"/>
  <c r="AF15" i="6"/>
  <c r="AG15" i="6"/>
  <c r="AH15" i="6"/>
  <c r="AI15" i="6"/>
  <c r="Y15" i="6"/>
  <c r="Z15" i="6"/>
  <c r="I30" i="14"/>
  <c r="I29" i="14"/>
  <c r="I22" i="14"/>
  <c r="I16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AH10" i="14"/>
  <c r="AG10" i="14"/>
  <c r="AK10" i="14" s="1"/>
  <c r="AN10" i="14" s="1"/>
  <c r="AH9" i="14"/>
  <c r="AG9" i="14"/>
  <c r="Z9" i="14"/>
  <c r="Y9" i="14"/>
  <c r="AK9" i="14" s="1"/>
  <c r="AN9" i="14" s="1"/>
  <c r="AH8" i="14"/>
  <c r="AG8" i="14"/>
  <c r="Z8" i="14"/>
  <c r="Y8" i="14"/>
  <c r="AH7" i="14"/>
  <c r="AG7" i="14"/>
  <c r="Z7" i="14"/>
  <c r="Y7" i="14"/>
  <c r="E7" i="11" l="1"/>
  <c r="Y22" i="14"/>
  <c r="AK8" i="14"/>
  <c r="AN8" i="14" s="1"/>
  <c r="AE20" i="14"/>
  <c r="AH20" i="14"/>
  <c r="AK7" i="14"/>
  <c r="AE21" i="14"/>
  <c r="AH22" i="14" l="1"/>
  <c r="E15" i="11" s="1"/>
  <c r="AN7" i="14"/>
  <c r="E13" i="11" s="1"/>
  <c r="Y16" i="14"/>
  <c r="AE22" i="14"/>
  <c r="AE15" i="14"/>
  <c r="AE16" i="14" s="1"/>
  <c r="AH16" i="14" l="1"/>
  <c r="E14" i="11" s="1"/>
  <c r="I28" i="14"/>
  <c r="I31" i="14" s="1"/>
  <c r="I32" i="14" s="1"/>
  <c r="E17" i="11" l="1"/>
  <c r="E16" i="11"/>
  <c r="AH15" i="13"/>
  <c r="AG15" i="13"/>
  <c r="Z15" i="13"/>
  <c r="Y15" i="13"/>
  <c r="AK15" i="13" s="1"/>
  <c r="AN15" i="13" s="1"/>
  <c r="Y29" i="6" l="1"/>
  <c r="AH14" i="6"/>
  <c r="AG14" i="6"/>
  <c r="Z14" i="6"/>
  <c r="Y14" i="6"/>
  <c r="AK14" i="6" s="1"/>
  <c r="AN14" i="6" s="1"/>
  <c r="AH13" i="6"/>
  <c r="AG13" i="6"/>
  <c r="Z13" i="6"/>
  <c r="Y13" i="6"/>
  <c r="AR12" i="6"/>
  <c r="AH12" i="6"/>
  <c r="AG12" i="6"/>
  <c r="Z12" i="6"/>
  <c r="Y12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AH20" i="6"/>
  <c r="I38" i="13"/>
  <c r="I37" i="13"/>
  <c r="Y30" i="13"/>
  <c r="I30" i="13"/>
  <c r="Y29" i="13"/>
  <c r="AE29" i="13" s="1"/>
  <c r="AH28" i="13"/>
  <c r="AE28" i="13"/>
  <c r="AH27" i="13"/>
  <c r="AE27" i="13"/>
  <c r="AH26" i="13"/>
  <c r="AE26" i="13"/>
  <c r="I22" i="13"/>
  <c r="AH21" i="13"/>
  <c r="AE21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AR14" i="13"/>
  <c r="AH14" i="13"/>
  <c r="AG14" i="13"/>
  <c r="Z14" i="13"/>
  <c r="Y14" i="13"/>
  <c r="AR13" i="13"/>
  <c r="AH13" i="13"/>
  <c r="AG13" i="13"/>
  <c r="Z13" i="13"/>
  <c r="Y13" i="13"/>
  <c r="AR12" i="13"/>
  <c r="AH12" i="13"/>
  <c r="AG12" i="13"/>
  <c r="Z12" i="13"/>
  <c r="Y12" i="13"/>
  <c r="AR11" i="13"/>
  <c r="AH11" i="13"/>
  <c r="AG11" i="13"/>
  <c r="AR10" i="13"/>
  <c r="AH10" i="13"/>
  <c r="AG10" i="13"/>
  <c r="Z10" i="13"/>
  <c r="Y10" i="13"/>
  <c r="AR9" i="13"/>
  <c r="AH9" i="13"/>
  <c r="AG9" i="13"/>
  <c r="Z9" i="13"/>
  <c r="Y9" i="13"/>
  <c r="AR8" i="13"/>
  <c r="AH8" i="13"/>
  <c r="AG8" i="13"/>
  <c r="Z8" i="13"/>
  <c r="Y8" i="13"/>
  <c r="AR7" i="13"/>
  <c r="Z7" i="13"/>
  <c r="Y7" i="13"/>
  <c r="AK7" i="13" s="1"/>
  <c r="AN7" i="13" s="1"/>
  <c r="AS7" i="13" s="1"/>
  <c r="AR7" i="6"/>
  <c r="AH30" i="13" l="1"/>
  <c r="AK13" i="6"/>
  <c r="AN13" i="6" s="1"/>
  <c r="AS13" i="6" s="1"/>
  <c r="AK12" i="6"/>
  <c r="AN12" i="6" s="1"/>
  <c r="AS12" i="6" s="1"/>
  <c r="AK8" i="13"/>
  <c r="AN8" i="13" s="1"/>
  <c r="AS8" i="13" s="1"/>
  <c r="AK9" i="13"/>
  <c r="AN9" i="13" s="1"/>
  <c r="AS9" i="13" s="1"/>
  <c r="AK13" i="13"/>
  <c r="AN13" i="13" s="1"/>
  <c r="AS13" i="13" s="1"/>
  <c r="AK10" i="13"/>
  <c r="AN10" i="13" s="1"/>
  <c r="AS10" i="13" s="1"/>
  <c r="AK12" i="13"/>
  <c r="AN12" i="13" s="1"/>
  <c r="AS12" i="13" s="1"/>
  <c r="AK11" i="13"/>
  <c r="AN11" i="13" s="1"/>
  <c r="AS11" i="13" s="1"/>
  <c r="AE30" i="13"/>
  <c r="AH29" i="13"/>
  <c r="AK14" i="13"/>
  <c r="AN14" i="13" s="1"/>
  <c r="AS14" i="13" s="1"/>
  <c r="E10" i="11" l="1"/>
  <c r="AE20" i="13"/>
  <c r="AE22" i="13" s="1"/>
  <c r="I36" i="13"/>
  <c r="I39" i="13" s="1"/>
  <c r="I40" i="13" s="1"/>
  <c r="Y22" i="13" l="1"/>
  <c r="AH20" i="13"/>
  <c r="AH22" i="13" l="1"/>
  <c r="Y37" i="13" s="1"/>
  <c r="E12" i="11" l="1"/>
  <c r="E9" i="11"/>
  <c r="E11" i="11"/>
  <c r="AH26" i="6"/>
  <c r="I37" i="6"/>
  <c r="I36" i="6"/>
  <c r="I29" i="6"/>
  <c r="AE26" i="6"/>
  <c r="AH25" i="6"/>
  <c r="AE25" i="6"/>
  <c r="I21" i="6"/>
  <c r="AE20" i="6"/>
  <c r="AH11" i="6"/>
  <c r="AG11" i="6"/>
  <c r="Z11" i="6"/>
  <c r="Y11" i="6"/>
  <c r="AR10" i="6"/>
  <c r="AH10" i="6"/>
  <c r="AG10" i="6"/>
  <c r="Z10" i="6"/>
  <c r="Y10" i="6"/>
  <c r="AR9" i="6"/>
  <c r="AH9" i="6"/>
  <c r="AG9" i="6"/>
  <c r="Z9" i="6"/>
  <c r="Y9" i="6"/>
  <c r="AR8" i="6"/>
  <c r="AH8" i="6"/>
  <c r="AG8" i="6"/>
  <c r="Z8" i="6"/>
  <c r="Y8" i="6"/>
  <c r="AH7" i="6"/>
  <c r="AG7" i="6"/>
  <c r="Z7" i="6"/>
  <c r="Y7" i="6"/>
  <c r="AK7" i="6" l="1"/>
  <c r="AK8" i="6"/>
  <c r="AN8" i="6" s="1"/>
  <c r="AS8" i="6" s="1"/>
  <c r="AK11" i="6"/>
  <c r="AN11" i="6" s="1"/>
  <c r="AK9" i="6"/>
  <c r="AN9" i="6" s="1"/>
  <c r="AK10" i="6"/>
  <c r="AN10" i="6" s="1"/>
  <c r="Y21" i="6" l="1"/>
  <c r="AS9" i="6"/>
  <c r="AS11" i="6"/>
  <c r="AH27" i="6"/>
  <c r="AN7" i="6"/>
  <c r="AS7" i="6" s="1"/>
  <c r="AH19" i="6" l="1"/>
  <c r="AH21" i="6" s="1"/>
  <c r="AE19" i="6"/>
  <c r="AE21" i="6" s="1"/>
  <c r="AE27" i="6"/>
  <c r="AH28" i="6"/>
  <c r="AH29" i="6" s="1"/>
  <c r="AE28" i="6"/>
  <c r="AE29" i="6" l="1"/>
  <c r="I35" i="6"/>
  <c r="I38" i="6" s="1"/>
  <c r="I39" i="6" s="1"/>
</calcChain>
</file>

<file path=xl/sharedStrings.xml><?xml version="1.0" encoding="utf-8"?>
<sst xmlns="http://schemas.openxmlformats.org/spreadsheetml/2006/main" count="525" uniqueCount="118">
  <si>
    <t>Nazwa towaru z minimalnymi wymaganymi parametrami</t>
  </si>
  <si>
    <t>Planowane (szacunkowe) zużycie gazu w okresie 12 mc.</t>
  </si>
  <si>
    <t>Orientacyjna ilość gazu w opakowaniu</t>
  </si>
  <si>
    <r>
      <rPr>
        <b/>
        <sz val="10"/>
        <color theme="1"/>
        <rFont val="Calibri"/>
        <family val="2"/>
        <charset val="238"/>
      </rPr>
      <t>Jednostka miary                              (m</t>
    </r>
    <r>
      <rPr>
        <b/>
        <vertAlign val="superscript"/>
        <sz val="10"/>
        <color theme="1"/>
        <rFont val="Calibri"/>
        <family val="2"/>
        <charset val="238"/>
      </rPr>
      <t>3</t>
    </r>
    <r>
      <rPr>
        <b/>
        <sz val="10"/>
        <color theme="1"/>
        <rFont val="Calibri"/>
        <family val="2"/>
        <charset val="238"/>
      </rPr>
      <t xml:space="preserve"> lub kg)</t>
    </r>
  </si>
  <si>
    <r>
      <rPr>
        <b/>
        <sz val="10"/>
        <color rgb="FF000000"/>
        <rFont val="Calibri"/>
        <family val="2"/>
        <charset val="238"/>
      </rPr>
      <t xml:space="preserve">Szacunkowe zużucie w okresie 12 mc. </t>
    </r>
    <r>
      <rPr>
        <b/>
        <sz val="10"/>
        <color rgb="FFFF0000"/>
        <rFont val="Calibri"/>
        <family val="2"/>
        <charset val="238"/>
      </rPr>
      <t>(kol. 10 x kol. 11)</t>
    </r>
  </si>
  <si>
    <r>
      <rPr>
        <b/>
        <sz val="10"/>
        <color rgb="FF000000"/>
        <rFont val="Calibri"/>
        <family val="2"/>
        <charset val="238"/>
      </rPr>
      <t>Ilość gazu w butli Oferenta w jedostce poz</t>
    </r>
    <r>
      <rPr>
        <b/>
        <sz val="10"/>
        <color rgb="FFFF0000"/>
        <rFont val="Calibri"/>
        <family val="2"/>
        <charset val="238"/>
      </rPr>
      <t>. 12</t>
    </r>
  </si>
  <si>
    <t>kod produktu</t>
  </si>
  <si>
    <r>
      <rPr>
        <b/>
        <sz val="10"/>
        <color theme="1"/>
        <rFont val="Calibri"/>
        <family val="2"/>
        <charset val="238"/>
      </rPr>
      <t>Cena za jednostkę miary, PLN netto za  m</t>
    </r>
    <r>
      <rPr>
        <b/>
        <vertAlign val="superscript"/>
        <sz val="10"/>
        <color theme="1"/>
        <rFont val="Calibri"/>
        <family val="2"/>
        <charset val="238"/>
      </rPr>
      <t>3</t>
    </r>
    <r>
      <rPr>
        <b/>
        <sz val="10"/>
        <color theme="1"/>
        <rFont val="Calibri"/>
        <family val="2"/>
        <charset val="238"/>
      </rPr>
      <t>/kg (wg kol. 16)</t>
    </r>
  </si>
  <si>
    <t>Cena jednostkowa opakowania (butli)</t>
  </si>
  <si>
    <r>
      <rPr>
        <b/>
        <sz val="10"/>
        <color rgb="FF000000"/>
        <rFont val="Calibri"/>
        <family val="2"/>
        <charset val="238"/>
      </rPr>
      <t xml:space="preserve">Wartość zakupu gazu [PLN netto] </t>
    </r>
    <r>
      <rPr>
        <b/>
        <sz val="10"/>
        <color rgb="FFFF0000"/>
        <rFont val="Calibri"/>
        <family val="2"/>
        <charset val="238"/>
      </rPr>
      <t>(kol. 13 x kol. 16)</t>
    </r>
  </si>
  <si>
    <t>Nazwa przedmiotu zamówienia</t>
  </si>
  <si>
    <t>klasa czystości</t>
  </si>
  <si>
    <t>Szczgółowy opis jakościowy                                          (dodatkowe parametry - informacje, skład, ciśnienie, wielkości wiązek, itp.)</t>
  </si>
  <si>
    <t>Poj. wodna butli lub wiązki, litr</t>
  </si>
  <si>
    <t>Rodzaj reduktora przyłącza             (np. DIN 9, DIN 13, 1/2", 3/8")</t>
  </si>
  <si>
    <t xml:space="preserve">Zakopianśka </t>
  </si>
  <si>
    <t xml:space="preserve">Zakopiańska </t>
  </si>
  <si>
    <t xml:space="preserve">Wrocławska </t>
  </si>
  <si>
    <t>Zabrze</t>
  </si>
  <si>
    <t>Łącznie opak.</t>
  </si>
  <si>
    <t>Ilość opakowań</t>
  </si>
  <si>
    <t>ilość dzierżawa butli/wiązek</t>
  </si>
  <si>
    <t xml:space="preserve">ilość opakowań </t>
  </si>
  <si>
    <t>Obszar Selektywnego Spiekania i Topienia Laserowego</t>
  </si>
  <si>
    <t>Obszar Badań Wysokotemperaturowych</t>
  </si>
  <si>
    <t>Obszar Badań Korozji Wysokotemperaturowej</t>
  </si>
  <si>
    <t>Obszar Stopów Odlewniczych</t>
  </si>
  <si>
    <t xml:space="preserve">Dział Laboratoriów </t>
  </si>
  <si>
    <t xml:space="preserve"> Obszar  Nanomateriałów i Biotechnologii Medycznej</t>
  </si>
  <si>
    <t>Obszar Obróbki Skrawaniem i Narzędzi</t>
  </si>
  <si>
    <t>Obszar Technologii Magazynowania Energii</t>
  </si>
  <si>
    <t xml:space="preserve">RAZEM </t>
  </si>
  <si>
    <t>Obszar Techniki Spiekania (Wrocławska)</t>
  </si>
  <si>
    <t>Obszar Wytwarzania Addytywnego (Wrocławska)</t>
  </si>
  <si>
    <t xml:space="preserve">Dział Produkcji Wrocławska </t>
  </si>
  <si>
    <t>RAZEM</t>
  </si>
  <si>
    <t>Argon czysty</t>
  </si>
  <si>
    <t>5.0</t>
  </si>
  <si>
    <t>DIN 477 nr 6</t>
  </si>
  <si>
    <t>m3</t>
  </si>
  <si>
    <t>Argon czysty PRM</t>
  </si>
  <si>
    <t>6.0</t>
  </si>
  <si>
    <t>H2O ≤ 0,02 ppm, O2 ≤ 0,01 ppm, CO+CO2 ≤ 0,1ppm</t>
  </si>
  <si>
    <t xml:space="preserve">Argon techniczny </t>
  </si>
  <si>
    <t>4,8</t>
  </si>
  <si>
    <t>Azot czysty</t>
  </si>
  <si>
    <t>DIN 477 nr 10</t>
  </si>
  <si>
    <t>H2O ≤ 0,02 ppm, O2 ≤ 0,01 ppm
CO + CO2 ≤ 0,5 ppm</t>
  </si>
  <si>
    <t>kg</t>
  </si>
  <si>
    <t>Azot czysty wiązka</t>
  </si>
  <si>
    <t xml:space="preserve"> wiązka 12x50 butle 200bar UN 1066</t>
  </si>
  <si>
    <t>12x50</t>
  </si>
  <si>
    <t>Acetylen analityczny</t>
  </si>
  <si>
    <t>2.5</t>
  </si>
  <si>
    <t xml:space="preserve">Dwutlenek węgla </t>
  </si>
  <si>
    <t>3,0</t>
  </si>
  <si>
    <t>UN 1013, 200 bar</t>
  </si>
  <si>
    <t>Hel czysty</t>
  </si>
  <si>
    <t>200 bar</t>
  </si>
  <si>
    <t>Tlen czysty</t>
  </si>
  <si>
    <t>DIN 477 NR 9</t>
  </si>
  <si>
    <t>Tlen techniczny wiązka</t>
  </si>
  <si>
    <t xml:space="preserve"> wiązka 12x50 butle 200bar UN 1072</t>
  </si>
  <si>
    <t>Mieszanka techniczna</t>
  </si>
  <si>
    <t>18% CO2 w Ar82% (gaz spawalniczy)</t>
  </si>
  <si>
    <t>Mieszanina argon+wodór</t>
  </si>
  <si>
    <t>95% Ar+ 5%H2</t>
  </si>
  <si>
    <t xml:space="preserve">Powietrze techniczne </t>
  </si>
  <si>
    <t>DIN 477 NR13</t>
  </si>
  <si>
    <t>Powietrze syntetyczne</t>
  </si>
  <si>
    <t>DIN 477 NR 6</t>
  </si>
  <si>
    <t xml:space="preserve">Mieszanina gazów dwutlenek siarki 0,25 % w argonie </t>
  </si>
  <si>
    <t xml:space="preserve">0,25%SO2+AR, ok. 150 bar </t>
  </si>
  <si>
    <t xml:space="preserve">DIN 477 Nr 14 </t>
  </si>
  <si>
    <t>Razem:</t>
  </si>
  <si>
    <t>Łączna wartość zakupu gazów [PLN netto]:</t>
  </si>
  <si>
    <t>LP</t>
  </si>
  <si>
    <t>Dzierżawa butli w okresie 12 mc.</t>
  </si>
  <si>
    <t xml:space="preserve">Dzierżawa </t>
  </si>
  <si>
    <t>Jednostka miary</t>
  </si>
  <si>
    <t>Stawka dzienna  [PLN netto]</t>
  </si>
  <si>
    <t>Wartość na 12 mc  [PLN netto]</t>
  </si>
  <si>
    <t>Dzierżawa dzienna butli gazów technicznych</t>
  </si>
  <si>
    <t>szt.</t>
  </si>
  <si>
    <t>Dzierżawa dzienna butli gazów specjalnych</t>
  </si>
  <si>
    <t>Dzierżawa dzienna wiązek gazów technicznych</t>
  </si>
  <si>
    <t>Dzierżawa dzienna wiązek gazów specjalnych</t>
  </si>
  <si>
    <t>Łączna wartość dzierżawy w okresie 12 mc  [PLN netto]</t>
  </si>
  <si>
    <t xml:space="preserve">Opłaty okołobutlowe wynikające z zrealaizowanych dostaw </t>
  </si>
  <si>
    <t xml:space="preserve">Łącznie opak. </t>
  </si>
  <si>
    <t>Łączna opłat okołobutlowych  [PLN netto]</t>
  </si>
  <si>
    <t>* - dopuszcza się podanie wspólnej ceny jednostkowej dla opłaty drogowej i energetycznej</t>
  </si>
  <si>
    <t>Wycena gazów [PLN netto]</t>
  </si>
  <si>
    <t xml:space="preserve">Wycena dzierżawy </t>
  </si>
  <si>
    <t>Wycena opłat okołobutlowych</t>
  </si>
  <si>
    <t>SUMA CAŁOŚĆ NETTO</t>
  </si>
  <si>
    <t>SUMA CAŁOŚĆ BRUTTO</t>
  </si>
  <si>
    <t>Oferent</t>
  </si>
  <si>
    <t>Pola żólte wypełnia oferent</t>
  </si>
  <si>
    <t>*W kolumnie nr 15 Zamawiający zaleca uzupełnienie kodu produktu, brak uzupełniania nie skutkuje odrzuceniem oferty  i zastrzega pojemność wodną butli zgodnie z kolumną 5</t>
  </si>
  <si>
    <t>Pakiet nr 1</t>
  </si>
  <si>
    <t>Pakiet nr 2</t>
  </si>
  <si>
    <t>Pakiet nr 3</t>
  </si>
  <si>
    <t>Drogowa za każdą butle*</t>
  </si>
  <si>
    <t>Energetyczna za każdą butle*</t>
  </si>
  <si>
    <t>Drogowa za każdą wiązkę*</t>
  </si>
  <si>
    <t>Energetyczna za każdą wiązkę*</t>
  </si>
  <si>
    <t xml:space="preserve">40 lub 50 </t>
  </si>
  <si>
    <t>40 lub 50</t>
  </si>
  <si>
    <t xml:space="preserve"> H2O ≤ 2 ppm, O2 &lt; 2 ppm, N2 &lt; 4 ppm, węglowodory, THC &lt; 0,1 ppm</t>
  </si>
  <si>
    <t>Podtlenek azotu</t>
  </si>
  <si>
    <t>2.0</t>
  </si>
  <si>
    <t>H2O ≤ 0,05 ppm,  O2 ≤ 0,03 ppm, CnHm ≤ 0,05ppm</t>
  </si>
  <si>
    <t>H2O ≤ 0,02 ppm,  O2 ≤ 0,01 ppm, CO+CO2  ≤ 0,1ppm</t>
  </si>
  <si>
    <t>Załącznik nr 1 - Formularz Ceny 
Nr sprawy: DZ-240-2/25</t>
  </si>
  <si>
    <t xml:space="preserve">Załącznik nr 1 - Formularz Ceny 
Nr sprawy: DZ-240-2/25
ZADANIE 1 </t>
  </si>
  <si>
    <t>Załącznik nr 1 - Formularz Ceny 
Nr sprawy: DZ-240-2/25
ZADANIE 2</t>
  </si>
  <si>
    <t>Załącznik nr 1 - Formularz Ceny 
Nr sprawy: DZ-240-2/25
ZADANIE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</si>
</sst>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0.0"/>
  </numFmts>
  <fonts count="3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5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rgb="FFFF0000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0"/>
      <color rgb="FF444444"/>
      <name val="Calibri"/>
      <family val="2"/>
      <charset val="238"/>
    </font>
    <font>
      <sz val="10"/>
      <color rgb="FF444444"/>
      <name val="Calibri"/>
      <family val="2"/>
      <charset val="238"/>
    </font>
    <font>
      <sz val="11"/>
      <color rgb="FF444444"/>
      <name val="Calibri"/>
      <family val="2"/>
      <charset val="238"/>
    </font>
    <font>
      <b/>
      <sz val="11"/>
      <color rgb="FF444444"/>
      <name val="Calibri"/>
      <family val="2"/>
      <charset val="238"/>
    </font>
    <font>
      <sz val="8"/>
      <color theme="1"/>
      <name val="Verdana"/>
      <family val="2"/>
      <charset val="238"/>
    </font>
    <font>
      <b/>
      <vertAlign val="superscript"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444444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1"/>
    </font>
  </fonts>
  <fills count="4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rgb="FFDEEAF6"/>
        <bgColor rgb="FFDEEAF6"/>
      </patternFill>
    </fill>
    <fill>
      <patternFill patternType="solid">
        <fgColor rgb="FF00B050"/>
        <bgColor rgb="FF00B050"/>
      </patternFill>
    </fill>
    <fill>
      <patternFill patternType="solid">
        <fgColor rgb="FFD9E2F3"/>
        <bgColor rgb="FFD9E2F3"/>
      </patternFill>
    </fill>
    <fill>
      <patternFill patternType="solid">
        <fgColor rgb="FFC5E0B3"/>
        <bgColor rgb="FFC5E0B3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4" tint="0.79998168889431442"/>
        <bgColor rgb="FFECECE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2EFD9"/>
      </patternFill>
    </fill>
    <fill>
      <patternFill patternType="solid">
        <fgColor theme="4" tint="0.79998168889431442"/>
        <bgColor rgb="FFFBE4D5"/>
      </patternFill>
    </fill>
    <fill>
      <patternFill patternType="solid">
        <fgColor theme="4" tint="0.79998168889431442"/>
        <bgColor rgb="FFFFE598"/>
      </patternFill>
    </fill>
    <fill>
      <patternFill patternType="solid">
        <fgColor theme="4" tint="0.79998168889431442"/>
        <bgColor rgb="FFB4C6E7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rgb="FFC5E0B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rgb="FFFBE4D5"/>
      </patternFill>
    </fill>
    <fill>
      <patternFill patternType="solid">
        <fgColor theme="7" tint="0.79998168889431442"/>
        <bgColor rgb="FFFFE598"/>
      </patternFill>
    </fill>
    <fill>
      <patternFill patternType="solid">
        <fgColor theme="7" tint="0.79998168889431442"/>
        <bgColor rgb="FFB4C6E7"/>
      </patternFill>
    </fill>
    <fill>
      <patternFill patternType="solid">
        <fgColor theme="7" tint="0.79998168889431442"/>
        <bgColor rgb="FFDEEAF6"/>
      </patternFill>
    </fill>
    <fill>
      <patternFill patternType="solid">
        <fgColor theme="7" tint="0.79998168889431442"/>
        <bgColor rgb="FFD9E2F3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4" tint="0.79998168889431442"/>
        <bgColor rgb="FFFFC000"/>
      </patternFill>
    </fill>
    <fill>
      <patternFill patternType="solid">
        <fgColor theme="4" tint="0.79998168889431442"/>
        <bgColor rgb="FFD9E2F3"/>
      </patternFill>
    </fill>
    <fill>
      <patternFill patternType="solid">
        <fgColor theme="4" tint="0.79998168889431442"/>
        <bgColor rgb="FFFEF2CB"/>
      </patternFill>
    </fill>
    <fill>
      <patternFill patternType="solid">
        <fgColor rgb="FF00B0F0"/>
        <bgColor rgb="FFD9E2F3"/>
      </patternFill>
    </fill>
    <fill>
      <patternFill patternType="solid">
        <fgColor rgb="FF00B0F0"/>
        <bgColor rgb="FFF7CAAC"/>
      </patternFill>
    </fill>
    <fill>
      <patternFill patternType="solid">
        <fgColor rgb="FF00B0F0"/>
        <bgColor rgb="FFC5E0B3"/>
      </patternFill>
    </fill>
    <fill>
      <patternFill patternType="solid">
        <fgColor rgb="FF00B0F0"/>
        <bgColor rgb="FFFBE4D5"/>
      </patternFill>
    </fill>
    <fill>
      <patternFill patternType="solid">
        <fgColor rgb="FF00B0F0"/>
        <bgColor rgb="FFDEEAF6"/>
      </patternFill>
    </fill>
    <fill>
      <patternFill patternType="solid">
        <fgColor rgb="FF00B0F0"/>
        <bgColor rgb="FFFFE598"/>
      </patternFill>
    </fill>
    <fill>
      <patternFill patternType="solid">
        <fgColor rgb="FF00B0F0"/>
        <bgColor rgb="FFB4C6E7"/>
      </patternFill>
    </fill>
    <fill>
      <patternFill patternType="solid">
        <fgColor rgb="FF00B0F0"/>
        <bgColor rgb="FFF4B083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7" tint="0.79998168889431442"/>
        <bgColor rgb="FFC5E0B3"/>
      </patternFill>
    </fill>
  </fills>
  <borders count="10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28" applyFont="0" applyFill="0" applyBorder="0" applyAlignment="0" applyProtection="0"/>
    <xf numFmtId="0" fontId="33" fillId="0" borderId="28"/>
  </cellStyleXfs>
  <cellXfs count="583">
    <xf numFmtId="0" fontId="0" fillId="0" borderId="0" xfId="0"/>
    <xf numFmtId="0" fontId="7" fillId="6" borderId="1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left" vertical="center"/>
    </xf>
    <xf numFmtId="49" fontId="9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164" fontId="3" fillId="9" borderId="1" xfId="0" applyNumberFormat="1" applyFont="1" applyFill="1" applyBorder="1" applyAlignment="1">
      <alignment horizontal="right" vertical="center"/>
    </xf>
    <xf numFmtId="164" fontId="9" fillId="10" borderId="1" xfId="0" applyNumberFormat="1" applyFont="1" applyFill="1" applyBorder="1" applyAlignment="1">
      <alignment vertical="center"/>
    </xf>
    <xf numFmtId="0" fontId="9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164" fontId="3" fillId="9" borderId="25" xfId="0" applyNumberFormat="1" applyFont="1" applyFill="1" applyBorder="1" applyAlignment="1">
      <alignment horizontal="right" vertical="center"/>
    </xf>
    <xf numFmtId="49" fontId="9" fillId="7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8" fillId="0" borderId="0" xfId="0" applyFont="1"/>
    <xf numFmtId="1" fontId="8" fillId="0" borderId="0" xfId="0" applyNumberFormat="1" applyFont="1"/>
    <xf numFmtId="164" fontId="14" fillId="0" borderId="0" xfId="0" applyNumberFormat="1" applyFont="1" applyAlignment="1">
      <alignment horizontal="right"/>
    </xf>
    <xf numFmtId="1" fontId="7" fillId="0" borderId="0" xfId="0" applyNumberFormat="1" applyFont="1"/>
    <xf numFmtId="164" fontId="3" fillId="11" borderId="26" xfId="0" applyNumberFormat="1" applyFont="1" applyFill="1" applyBorder="1" applyAlignment="1">
      <alignment horizontal="center" vertical="center" wrapText="1"/>
    </xf>
    <xf numFmtId="0" fontId="3" fillId="11" borderId="26" xfId="0" applyFont="1" applyFill="1" applyBorder="1" applyAlignment="1">
      <alignment horizontal="center" vertical="center" wrapText="1"/>
    </xf>
    <xf numFmtId="1" fontId="9" fillId="9" borderId="27" xfId="0" applyNumberFormat="1" applyFont="1" applyFill="1" applyBorder="1"/>
    <xf numFmtId="0" fontId="9" fillId="8" borderId="1" xfId="0" applyFont="1" applyFill="1" applyBorder="1" applyAlignment="1">
      <alignment horizontal="center"/>
    </xf>
    <xf numFmtId="1" fontId="9" fillId="5" borderId="1" xfId="0" applyNumberFormat="1" applyFont="1" applyFill="1" applyBorder="1"/>
    <xf numFmtId="0" fontId="9" fillId="5" borderId="1" xfId="0" applyFont="1" applyFill="1" applyBorder="1" applyAlignment="1">
      <alignment horizontal="center"/>
    </xf>
    <xf numFmtId="164" fontId="3" fillId="8" borderId="1" xfId="0" applyNumberFormat="1" applyFont="1" applyFill="1" applyBorder="1"/>
    <xf numFmtId="164" fontId="3" fillId="5" borderId="1" xfId="0" applyNumberFormat="1" applyFont="1" applyFill="1" applyBorder="1"/>
    <xf numFmtId="164" fontId="3" fillId="11" borderId="26" xfId="0" applyNumberFormat="1" applyFont="1" applyFill="1" applyBorder="1"/>
    <xf numFmtId="1" fontId="9" fillId="9" borderId="14" xfId="0" applyNumberFormat="1" applyFont="1" applyFill="1" applyBorder="1"/>
    <xf numFmtId="0" fontId="16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0" fontId="17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64" fontId="6" fillId="11" borderId="26" xfId="0" applyNumberFormat="1" applyFont="1" applyFill="1" applyBorder="1" applyAlignment="1">
      <alignment horizontal="right" vertical="center"/>
    </xf>
    <xf numFmtId="0" fontId="7" fillId="11" borderId="26" xfId="0" applyFont="1" applyFill="1" applyBorder="1"/>
    <xf numFmtId="0" fontId="14" fillId="11" borderId="26" xfId="0" applyFont="1" applyFill="1" applyBorder="1" applyAlignment="1">
      <alignment horizontal="center"/>
    </xf>
    <xf numFmtId="0" fontId="8" fillId="11" borderId="26" xfId="0" applyFont="1" applyFill="1" applyBorder="1"/>
    <xf numFmtId="0" fontId="3" fillId="11" borderId="26" xfId="0" applyFont="1" applyFill="1" applyBorder="1" applyAlignment="1">
      <alignment horizontal="center" wrapText="1"/>
    </xf>
    <xf numFmtId="0" fontId="3" fillId="11" borderId="26" xfId="0" applyFont="1" applyFill="1" applyBorder="1" applyAlignment="1">
      <alignment horizontal="center" vertical="center"/>
    </xf>
    <xf numFmtId="0" fontId="7" fillId="11" borderId="26" xfId="0" applyFont="1" applyFill="1" applyBorder="1" applyAlignment="1">
      <alignment horizontal="center"/>
    </xf>
    <xf numFmtId="1" fontId="19" fillId="9" borderId="14" xfId="0" applyNumberFormat="1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1" fontId="19" fillId="11" borderId="26" xfId="0" applyNumberFormat="1" applyFont="1" applyFill="1" applyBorder="1" applyAlignment="1">
      <alignment horizontal="center" vertical="center" wrapText="1"/>
    </xf>
    <xf numFmtId="1" fontId="19" fillId="11" borderId="26" xfId="0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/>
    </xf>
    <xf numFmtId="1" fontId="8" fillId="11" borderId="26" xfId="0" applyNumberFormat="1" applyFont="1" applyFill="1" applyBorder="1"/>
    <xf numFmtId="164" fontId="7" fillId="11" borderId="26" xfId="0" applyNumberFormat="1" applyFont="1" applyFill="1" applyBorder="1"/>
    <xf numFmtId="0" fontId="0" fillId="13" borderId="35" xfId="0" applyFill="1" applyBorder="1" applyProtection="1">
      <protection locked="0"/>
    </xf>
    <xf numFmtId="0" fontId="32" fillId="13" borderId="35" xfId="0" applyFont="1" applyFill="1" applyBorder="1" applyProtection="1">
      <protection locked="0"/>
    </xf>
    <xf numFmtId="0" fontId="24" fillId="12" borderId="28" xfId="0" applyFont="1" applyFill="1" applyBorder="1" applyAlignment="1" applyProtection="1">
      <alignment horizontal="center" vertical="center" wrapText="1"/>
      <protection locked="0"/>
    </xf>
    <xf numFmtId="164" fontId="25" fillId="12" borderId="28" xfId="0" applyNumberFormat="1" applyFont="1" applyFill="1" applyBorder="1" applyProtection="1">
      <protection locked="0"/>
    </xf>
    <xf numFmtId="164" fontId="29" fillId="12" borderId="28" xfId="0" applyNumberFormat="1" applyFont="1" applyFill="1" applyBorder="1" applyAlignment="1" applyProtection="1">
      <alignment horizontal="right" vertical="center"/>
      <protection locked="0"/>
    </xf>
    <xf numFmtId="164" fontId="0" fillId="12" borderId="28" xfId="0" applyNumberFormat="1" applyFill="1" applyBorder="1"/>
    <xf numFmtId="0" fontId="0" fillId="12" borderId="28" xfId="0" applyFill="1" applyBorder="1"/>
    <xf numFmtId="0" fontId="3" fillId="11" borderId="28" xfId="0" applyFont="1" applyFill="1" applyBorder="1" applyAlignment="1">
      <alignment horizontal="center" vertical="center" wrapText="1"/>
    </xf>
    <xf numFmtId="164" fontId="3" fillId="11" borderId="28" xfId="0" applyNumberFormat="1" applyFont="1" applyFill="1" applyBorder="1"/>
    <xf numFmtId="0" fontId="14" fillId="11" borderId="28" xfId="0" applyFont="1" applyFill="1" applyBorder="1" applyAlignment="1">
      <alignment horizontal="center"/>
    </xf>
    <xf numFmtId="0" fontId="30" fillId="12" borderId="28" xfId="0" applyFont="1" applyFill="1" applyBorder="1" applyAlignment="1" applyProtection="1">
      <alignment horizontal="right"/>
      <protection locked="0"/>
    </xf>
    <xf numFmtId="164" fontId="23" fillId="12" borderId="28" xfId="0" applyNumberFormat="1" applyFont="1" applyFill="1" applyBorder="1" applyProtection="1">
      <protection locked="0"/>
    </xf>
    <xf numFmtId="0" fontId="7" fillId="11" borderId="28" xfId="0" applyFont="1" applyFill="1" applyBorder="1"/>
    <xf numFmtId="0" fontId="3" fillId="11" borderId="28" xfId="0" applyFont="1" applyFill="1" applyBorder="1" applyAlignment="1">
      <alignment horizontal="center" vertical="center"/>
    </xf>
    <xf numFmtId="0" fontId="30" fillId="12" borderId="28" xfId="0" applyFont="1" applyFill="1" applyBorder="1" applyAlignment="1" applyProtection="1">
      <alignment horizontal="center"/>
      <protection locked="0"/>
    </xf>
    <xf numFmtId="164" fontId="30" fillId="12" borderId="28" xfId="0" applyNumberFormat="1" applyFont="1" applyFill="1" applyBorder="1" applyAlignment="1" applyProtection="1">
      <alignment horizontal="right" vertical="center"/>
      <protection locked="0"/>
    </xf>
    <xf numFmtId="164" fontId="0" fillId="12" borderId="28" xfId="0" applyNumberFormat="1" applyFill="1" applyBorder="1" applyProtection="1">
      <protection locked="0"/>
    </xf>
    <xf numFmtId="0" fontId="0" fillId="12" borderId="28" xfId="0" applyFill="1" applyBorder="1" applyProtection="1">
      <protection locked="0"/>
    </xf>
    <xf numFmtId="0" fontId="25" fillId="12" borderId="28" xfId="0" applyFont="1" applyFill="1" applyBorder="1" applyAlignment="1" applyProtection="1">
      <alignment horizontal="center" wrapText="1"/>
      <protection locked="0"/>
    </xf>
    <xf numFmtId="164" fontId="25" fillId="12" borderId="28" xfId="0" applyNumberFormat="1" applyFont="1" applyFill="1" applyBorder="1" applyAlignment="1" applyProtection="1">
      <alignment horizontal="center" vertical="center" wrapText="1"/>
      <protection locked="0"/>
    </xf>
    <xf numFmtId="1" fontId="26" fillId="12" borderId="28" xfId="0" applyNumberFormat="1" applyFont="1" applyFill="1" applyBorder="1" applyAlignment="1" applyProtection="1">
      <alignment horizontal="center" vertical="top"/>
      <protection locked="0"/>
    </xf>
    <xf numFmtId="0" fontId="26" fillId="12" borderId="28" xfId="0" applyFont="1" applyFill="1" applyBorder="1" applyAlignment="1" applyProtection="1">
      <alignment horizontal="center"/>
      <protection locked="0"/>
    </xf>
    <xf numFmtId="164" fontId="27" fillId="15" borderId="28" xfId="0" applyNumberFormat="1" applyFont="1" applyFill="1" applyBorder="1" applyAlignment="1">
      <alignment horizontal="right" vertical="center"/>
    </xf>
    <xf numFmtId="164" fontId="6" fillId="12" borderId="28" xfId="0" applyNumberFormat="1" applyFont="1" applyFill="1" applyBorder="1" applyAlignment="1">
      <alignment horizontal="right" vertical="center"/>
    </xf>
    <xf numFmtId="1" fontId="23" fillId="12" borderId="28" xfId="0" applyNumberFormat="1" applyFont="1" applyFill="1" applyBorder="1" applyProtection="1">
      <protection locked="0"/>
    </xf>
    <xf numFmtId="0" fontId="31" fillId="12" borderId="28" xfId="0" applyFont="1" applyFill="1" applyBorder="1" applyAlignment="1" applyProtection="1">
      <alignment horizontal="center" wrapText="1"/>
      <protection locked="0"/>
    </xf>
    <xf numFmtId="0" fontId="24" fillId="12" borderId="28" xfId="0" applyFont="1" applyFill="1" applyBorder="1" applyAlignment="1">
      <alignment horizontal="center" vertical="center" wrapText="1"/>
    </xf>
    <xf numFmtId="1" fontId="28" fillId="15" borderId="28" xfId="0" applyNumberFormat="1" applyFont="1" applyFill="1" applyBorder="1" applyAlignment="1">
      <alignment horizontal="center"/>
    </xf>
    <xf numFmtId="0" fontId="0" fillId="12" borderId="28" xfId="0" applyFill="1" applyBorder="1" applyAlignment="1" applyProtection="1">
      <alignment horizontal="center"/>
      <protection locked="0"/>
    </xf>
    <xf numFmtId="164" fontId="25" fillId="12" borderId="28" xfId="0" applyNumberFormat="1" applyFont="1" applyFill="1" applyBorder="1" applyAlignment="1" applyProtection="1">
      <alignment horizontal="right" vertical="center"/>
      <protection locked="0"/>
    </xf>
    <xf numFmtId="0" fontId="32" fillId="12" borderId="28" xfId="0" applyFont="1" applyFill="1" applyBorder="1" applyProtection="1">
      <protection locked="0"/>
    </xf>
    <xf numFmtId="0" fontId="3" fillId="19" borderId="4" xfId="0" applyFont="1" applyFill="1" applyBorder="1" applyAlignment="1">
      <alignment horizontal="center" vertical="center" wrapText="1"/>
    </xf>
    <xf numFmtId="0" fontId="3" fillId="22" borderId="5" xfId="0" applyFont="1" applyFill="1" applyBorder="1" applyAlignment="1">
      <alignment horizontal="center" vertical="center" wrapText="1"/>
    </xf>
    <xf numFmtId="0" fontId="3" fillId="19" borderId="6" xfId="0" applyFont="1" applyFill="1" applyBorder="1" applyAlignment="1">
      <alignment horizontal="center" vertical="center" wrapText="1"/>
    </xf>
    <xf numFmtId="0" fontId="3" fillId="22" borderId="7" xfId="0" applyFont="1" applyFill="1" applyBorder="1" applyAlignment="1">
      <alignment horizontal="center" vertical="center" wrapText="1"/>
    </xf>
    <xf numFmtId="0" fontId="3" fillId="22" borderId="8" xfId="0" applyFont="1" applyFill="1" applyBorder="1" applyAlignment="1">
      <alignment horizontal="center" vertical="center" wrapText="1"/>
    </xf>
    <xf numFmtId="1" fontId="11" fillId="23" borderId="14" xfId="0" applyNumberFormat="1" applyFont="1" applyFill="1" applyBorder="1" applyAlignment="1">
      <alignment horizontal="center" vertical="center"/>
    </xf>
    <xf numFmtId="0" fontId="10" fillId="23" borderId="1" xfId="0" applyFont="1" applyFill="1" applyBorder="1" applyAlignment="1">
      <alignment horizontal="center" vertical="center"/>
    </xf>
    <xf numFmtId="0" fontId="8" fillId="0" borderId="18" xfId="0" applyFont="1" applyBorder="1"/>
    <xf numFmtId="1" fontId="8" fillId="0" borderId="21" xfId="0" applyNumberFormat="1" applyFont="1" applyBorder="1"/>
    <xf numFmtId="0" fontId="3" fillId="19" borderId="35" xfId="0" applyFont="1" applyFill="1" applyBorder="1" applyAlignment="1">
      <alignment horizontal="center" vertical="center" wrapText="1"/>
    </xf>
    <xf numFmtId="0" fontId="3" fillId="22" borderId="35" xfId="0" applyFont="1" applyFill="1" applyBorder="1" applyAlignment="1">
      <alignment horizontal="center" vertical="center" wrapText="1"/>
    </xf>
    <xf numFmtId="0" fontId="3" fillId="20" borderId="35" xfId="0" applyFont="1" applyFill="1" applyBorder="1" applyAlignment="1">
      <alignment horizontal="center" vertical="center" wrapText="1"/>
    </xf>
    <xf numFmtId="0" fontId="3" fillId="21" borderId="35" xfId="0" applyFont="1" applyFill="1" applyBorder="1" applyAlignment="1">
      <alignment horizontal="center" vertical="center" wrapText="1"/>
    </xf>
    <xf numFmtId="0" fontId="10" fillId="19" borderId="35" xfId="0" applyFont="1" applyFill="1" applyBorder="1" applyAlignment="1">
      <alignment horizontal="center" vertical="center" wrapText="1"/>
    </xf>
    <xf numFmtId="0" fontId="10" fillId="22" borderId="35" xfId="0" applyFont="1" applyFill="1" applyBorder="1" applyAlignment="1">
      <alignment horizontal="center" vertical="center" wrapText="1"/>
    </xf>
    <xf numFmtId="0" fontId="10" fillId="20" borderId="35" xfId="0" applyFont="1" applyFill="1" applyBorder="1" applyAlignment="1">
      <alignment horizontal="center" vertical="center"/>
    </xf>
    <xf numFmtId="0" fontId="10" fillId="20" borderId="35" xfId="0" applyFont="1" applyFill="1" applyBorder="1" applyAlignment="1">
      <alignment horizontal="center" vertical="center" wrapText="1"/>
    </xf>
    <xf numFmtId="0" fontId="10" fillId="21" borderId="35" xfId="0" applyFont="1" applyFill="1" applyBorder="1" applyAlignment="1">
      <alignment horizontal="center" vertical="center"/>
    </xf>
    <xf numFmtId="0" fontId="10" fillId="22" borderId="35" xfId="0" applyFont="1" applyFill="1" applyBorder="1" applyAlignment="1">
      <alignment horizontal="center" vertical="center"/>
    </xf>
    <xf numFmtId="0" fontId="13" fillId="20" borderId="35" xfId="0" applyFont="1" applyFill="1" applyBorder="1" applyAlignment="1">
      <alignment horizontal="center" vertical="center"/>
    </xf>
    <xf numFmtId="0" fontId="13" fillId="22" borderId="3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/>
    </xf>
    <xf numFmtId="0" fontId="7" fillId="6" borderId="48" xfId="0" applyFont="1" applyFill="1" applyBorder="1" applyAlignment="1">
      <alignment horizontal="center" vertical="center"/>
    </xf>
    <xf numFmtId="0" fontId="7" fillId="6" borderId="49" xfId="0" applyFont="1" applyFill="1" applyBorder="1" applyAlignment="1">
      <alignment horizontal="center" vertical="center"/>
    </xf>
    <xf numFmtId="0" fontId="9" fillId="7" borderId="48" xfId="0" applyFont="1" applyFill="1" applyBorder="1" applyAlignment="1">
      <alignment horizontal="center"/>
    </xf>
    <xf numFmtId="0" fontId="10" fillId="7" borderId="49" xfId="0" applyFont="1" applyFill="1" applyBorder="1" applyAlignment="1">
      <alignment horizontal="center" vertical="center"/>
    </xf>
    <xf numFmtId="0" fontId="7" fillId="7" borderId="4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/>
    </xf>
    <xf numFmtId="0" fontId="8" fillId="0" borderId="29" xfId="0" applyFont="1" applyBorder="1"/>
    <xf numFmtId="0" fontId="8" fillId="0" borderId="36" xfId="0" applyFont="1" applyBorder="1"/>
    <xf numFmtId="0" fontId="7" fillId="0" borderId="28" xfId="0" applyFont="1" applyBorder="1"/>
    <xf numFmtId="0" fontId="6" fillId="0" borderId="28" xfId="0" applyFont="1" applyBorder="1" applyAlignment="1">
      <alignment vertical="center"/>
    </xf>
    <xf numFmtId="0" fontId="3" fillId="19" borderId="60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/>
    </xf>
    <xf numFmtId="0" fontId="11" fillId="23" borderId="49" xfId="0" applyFont="1" applyFill="1" applyBorder="1" applyAlignment="1">
      <alignment horizontal="center" vertical="center"/>
    </xf>
    <xf numFmtId="0" fontId="10" fillId="4" borderId="61" xfId="0" applyFont="1" applyFill="1" applyBorder="1" applyAlignment="1">
      <alignment horizontal="center" vertical="center"/>
    </xf>
    <xf numFmtId="0" fontId="10" fillId="19" borderId="67" xfId="0" applyFont="1" applyFill="1" applyBorder="1" applyAlignment="1">
      <alignment horizontal="center" vertical="center" wrapText="1"/>
    </xf>
    <xf numFmtId="0" fontId="10" fillId="22" borderId="67" xfId="0" applyFont="1" applyFill="1" applyBorder="1" applyAlignment="1">
      <alignment horizontal="center" vertical="center" wrapText="1"/>
    </xf>
    <xf numFmtId="0" fontId="10" fillId="20" borderId="67" xfId="0" applyFont="1" applyFill="1" applyBorder="1" applyAlignment="1">
      <alignment horizontal="center" vertical="center"/>
    </xf>
    <xf numFmtId="0" fontId="10" fillId="22" borderId="67" xfId="0" applyFont="1" applyFill="1" applyBorder="1" applyAlignment="1">
      <alignment horizontal="center" vertical="center"/>
    </xf>
    <xf numFmtId="0" fontId="10" fillId="20" borderId="67" xfId="0" applyFont="1" applyFill="1" applyBorder="1" applyAlignment="1">
      <alignment horizontal="center" vertical="center" wrapText="1"/>
    </xf>
    <xf numFmtId="0" fontId="7" fillId="21" borderId="67" xfId="0" applyFont="1" applyFill="1" applyBorder="1" applyAlignment="1">
      <alignment horizontal="center" vertical="center"/>
    </xf>
    <xf numFmtId="0" fontId="7" fillId="22" borderId="67" xfId="0" applyFont="1" applyFill="1" applyBorder="1" applyAlignment="1">
      <alignment horizontal="center" vertical="center"/>
    </xf>
    <xf numFmtId="1" fontId="11" fillId="23" borderId="68" xfId="0" applyNumberFormat="1" applyFont="1" applyFill="1" applyBorder="1" applyAlignment="1">
      <alignment horizontal="center" vertical="center"/>
    </xf>
    <xf numFmtId="0" fontId="10" fillId="23" borderId="51" xfId="0" applyFont="1" applyFill="1" applyBorder="1" applyAlignment="1">
      <alignment horizontal="center" vertical="center"/>
    </xf>
    <xf numFmtId="0" fontId="11" fillId="23" borderId="52" xfId="0" applyFont="1" applyFill="1" applyBorder="1" applyAlignment="1">
      <alignment horizontal="center" vertical="center"/>
    </xf>
    <xf numFmtId="0" fontId="9" fillId="9" borderId="48" xfId="0" applyFont="1" applyFill="1" applyBorder="1" applyAlignment="1">
      <alignment horizontal="center" vertical="center"/>
    </xf>
    <xf numFmtId="164" fontId="3" fillId="8" borderId="49" xfId="0" applyNumberFormat="1" applyFont="1" applyFill="1" applyBorder="1" applyAlignment="1">
      <alignment vertical="center"/>
    </xf>
    <xf numFmtId="0" fontId="7" fillId="9" borderId="48" xfId="0" applyFont="1" applyFill="1" applyBorder="1" applyAlignment="1">
      <alignment horizontal="center" vertical="center"/>
    </xf>
    <xf numFmtId="164" fontId="3" fillId="8" borderId="45" xfId="0" applyNumberFormat="1" applyFont="1" applyFill="1" applyBorder="1" applyAlignment="1">
      <alignment vertical="center"/>
    </xf>
    <xf numFmtId="0" fontId="7" fillId="9" borderId="50" xfId="0" applyFont="1" applyFill="1" applyBorder="1" applyAlignment="1">
      <alignment horizontal="center" vertical="center"/>
    </xf>
    <xf numFmtId="0" fontId="7" fillId="9" borderId="66" xfId="0" applyFont="1" applyFill="1" applyBorder="1" applyAlignment="1">
      <alignment horizontal="center" vertical="center"/>
    </xf>
    <xf numFmtId="164" fontId="3" fillId="9" borderId="67" xfId="0" applyNumberFormat="1" applyFont="1" applyFill="1" applyBorder="1" applyAlignment="1">
      <alignment horizontal="right" vertical="center"/>
    </xf>
    <xf numFmtId="164" fontId="6" fillId="0" borderId="69" xfId="0" applyNumberFormat="1" applyFont="1" applyBorder="1" applyAlignment="1">
      <alignment horizontal="right" vertical="center"/>
    </xf>
    <xf numFmtId="0" fontId="17" fillId="0" borderId="28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14" fillId="0" borderId="18" xfId="0" applyFont="1" applyBorder="1" applyAlignment="1">
      <alignment horizontal="right"/>
    </xf>
    <xf numFmtId="0" fontId="14" fillId="0" borderId="28" xfId="0" applyFont="1" applyBorder="1" applyAlignment="1">
      <alignment horizontal="right"/>
    </xf>
    <xf numFmtId="0" fontId="14" fillId="0" borderId="28" xfId="0" applyFont="1" applyBorder="1" applyAlignment="1">
      <alignment horizontal="center"/>
    </xf>
    <xf numFmtId="1" fontId="8" fillId="0" borderId="28" xfId="0" applyNumberFormat="1" applyFont="1" applyBorder="1"/>
    <xf numFmtId="1" fontId="8" fillId="0" borderId="29" xfId="0" applyNumberFormat="1" applyFont="1" applyBorder="1"/>
    <xf numFmtId="0" fontId="11" fillId="0" borderId="29" xfId="0" applyFont="1" applyBorder="1" applyAlignment="1">
      <alignment horizontal="center" wrapText="1"/>
    </xf>
    <xf numFmtId="164" fontId="6" fillId="0" borderId="18" xfId="0" applyNumberFormat="1" applyFont="1" applyBorder="1" applyAlignment="1">
      <alignment horizontal="right" vertical="center"/>
    </xf>
    <xf numFmtId="164" fontId="6" fillId="0" borderId="29" xfId="0" applyNumberFormat="1" applyFont="1" applyBorder="1" applyAlignment="1">
      <alignment horizontal="right" vertical="center"/>
    </xf>
    <xf numFmtId="0" fontId="11" fillId="0" borderId="28" xfId="0" applyFont="1" applyBorder="1" applyAlignment="1">
      <alignment horizontal="center" wrapText="1"/>
    </xf>
    <xf numFmtId="0" fontId="11" fillId="0" borderId="71" xfId="0" applyFont="1" applyBorder="1" applyAlignment="1">
      <alignment horizontal="center" wrapText="1"/>
    </xf>
    <xf numFmtId="164" fontId="6" fillId="0" borderId="72" xfId="0" applyNumberFormat="1" applyFont="1" applyBorder="1" applyAlignment="1">
      <alignment horizontal="right" vertical="center"/>
    </xf>
    <xf numFmtId="0" fontId="3" fillId="2" borderId="39" xfId="0" applyFont="1" applyFill="1" applyBorder="1" applyAlignment="1">
      <alignment horizontal="center"/>
    </xf>
    <xf numFmtId="164" fontId="3" fillId="11" borderId="41" xfId="0" applyNumberFormat="1" applyFont="1" applyFill="1" applyBorder="1" applyAlignment="1">
      <alignment horizontal="center" vertical="center" wrapText="1"/>
    </xf>
    <xf numFmtId="0" fontId="9" fillId="11" borderId="41" xfId="0" applyFont="1" applyFill="1" applyBorder="1"/>
    <xf numFmtId="0" fontId="3" fillId="3" borderId="73" xfId="0" applyFont="1" applyFill="1" applyBorder="1" applyAlignment="1">
      <alignment horizontal="center" vertical="center" wrapText="1"/>
    </xf>
    <xf numFmtId="0" fontId="3" fillId="3" borderId="74" xfId="0" applyFont="1" applyFill="1" applyBorder="1" applyAlignment="1">
      <alignment horizontal="center" wrapText="1"/>
    </xf>
    <xf numFmtId="0" fontId="3" fillId="5" borderId="74" xfId="0" applyFont="1" applyFill="1" applyBorder="1" applyAlignment="1">
      <alignment horizontal="center" vertical="center" wrapText="1"/>
    </xf>
    <xf numFmtId="0" fontId="3" fillId="5" borderId="74" xfId="0" applyFont="1" applyFill="1" applyBorder="1" applyAlignment="1">
      <alignment horizontal="center" wrapText="1"/>
    </xf>
    <xf numFmtId="164" fontId="3" fillId="5" borderId="74" xfId="0" applyNumberFormat="1" applyFont="1" applyFill="1" applyBorder="1" applyAlignment="1">
      <alignment horizontal="center" vertical="center" wrapText="1"/>
    </xf>
    <xf numFmtId="164" fontId="3" fillId="3" borderId="74" xfId="0" applyNumberFormat="1" applyFont="1" applyFill="1" applyBorder="1" applyAlignment="1">
      <alignment horizontal="center" vertical="center" wrapText="1"/>
    </xf>
    <xf numFmtId="0" fontId="3" fillId="5" borderId="75" xfId="0" applyFont="1" applyFill="1" applyBorder="1" applyAlignment="1">
      <alignment horizontal="center" vertical="center" wrapText="1"/>
    </xf>
    <xf numFmtId="0" fontId="9" fillId="2" borderId="48" xfId="0" applyFont="1" applyFill="1" applyBorder="1"/>
    <xf numFmtId="164" fontId="3" fillId="11" borderId="28" xfId="0" applyNumberFormat="1" applyFont="1" applyFill="1" applyBorder="1" applyAlignment="1">
      <alignment horizontal="right" vertical="center"/>
    </xf>
    <xf numFmtId="164" fontId="9" fillId="11" borderId="28" xfId="0" applyNumberFormat="1" applyFont="1" applyFill="1" applyBorder="1"/>
    <xf numFmtId="1" fontId="9" fillId="9" borderId="28" xfId="0" applyNumberFormat="1" applyFont="1" applyFill="1" applyBorder="1"/>
    <xf numFmtId="164" fontId="3" fillId="5" borderId="49" xfId="0" applyNumberFormat="1" applyFont="1" applyFill="1" applyBorder="1"/>
    <xf numFmtId="0" fontId="9" fillId="2" borderId="50" xfId="0" applyFont="1" applyFill="1" applyBorder="1"/>
    <xf numFmtId="0" fontId="16" fillId="2" borderId="51" xfId="0" applyFont="1" applyFill="1" applyBorder="1" applyAlignment="1">
      <alignment horizontal="left"/>
    </xf>
    <xf numFmtId="0" fontId="9" fillId="2" borderId="51" xfId="0" applyFont="1" applyFill="1" applyBorder="1" applyAlignment="1">
      <alignment horizontal="left"/>
    </xf>
    <xf numFmtId="0" fontId="9" fillId="2" borderId="66" xfId="0" applyFont="1" applyFill="1" applyBorder="1" applyAlignment="1">
      <alignment horizontal="left"/>
    </xf>
    <xf numFmtId="164" fontId="3" fillId="11" borderId="76" xfId="0" applyNumberFormat="1" applyFont="1" applyFill="1" applyBorder="1" applyAlignment="1">
      <alignment horizontal="right" vertical="center"/>
    </xf>
    <xf numFmtId="164" fontId="9" fillId="11" borderId="76" xfId="0" applyNumberFormat="1" applyFont="1" applyFill="1" applyBorder="1"/>
    <xf numFmtId="1" fontId="9" fillId="9" borderId="68" xfId="0" applyNumberFormat="1" applyFont="1" applyFill="1" applyBorder="1"/>
    <xf numFmtId="0" fontId="9" fillId="8" borderId="51" xfId="0" applyFont="1" applyFill="1" applyBorder="1" applyAlignment="1">
      <alignment horizontal="center"/>
    </xf>
    <xf numFmtId="1" fontId="9" fillId="9" borderId="76" xfId="0" applyNumberFormat="1" applyFont="1" applyFill="1" applyBorder="1"/>
    <xf numFmtId="1" fontId="9" fillId="5" borderId="51" xfId="0" applyNumberFormat="1" applyFont="1" applyFill="1" applyBorder="1"/>
    <xf numFmtId="0" fontId="9" fillId="5" borderId="51" xfId="0" applyFont="1" applyFill="1" applyBorder="1" applyAlignment="1">
      <alignment horizontal="center"/>
    </xf>
    <xf numFmtId="164" fontId="3" fillId="8" borderId="51" xfId="0" applyNumberFormat="1" applyFont="1" applyFill="1" applyBorder="1"/>
    <xf numFmtId="164" fontId="3" fillId="9" borderId="51" xfId="0" applyNumberFormat="1" applyFont="1" applyFill="1" applyBorder="1" applyAlignment="1">
      <alignment horizontal="right" vertical="center"/>
    </xf>
    <xf numFmtId="164" fontId="3" fillId="5" borderId="51" xfId="0" applyNumberFormat="1" applyFont="1" applyFill="1" applyBorder="1"/>
    <xf numFmtId="164" fontId="3" fillId="5" borderId="52" xfId="0" applyNumberFormat="1" applyFont="1" applyFill="1" applyBorder="1"/>
    <xf numFmtId="0" fontId="3" fillId="2" borderId="77" xfId="0" applyFont="1" applyFill="1" applyBorder="1" applyAlignment="1">
      <alignment horizontal="center"/>
    </xf>
    <xf numFmtId="0" fontId="7" fillId="11" borderId="41" xfId="0" applyFont="1" applyFill="1" applyBorder="1"/>
    <xf numFmtId="0" fontId="3" fillId="11" borderId="41" xfId="0" applyFont="1" applyFill="1" applyBorder="1" applyAlignment="1">
      <alignment horizont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wrapText="1"/>
    </xf>
    <xf numFmtId="0" fontId="7" fillId="2" borderId="46" xfId="0" applyFont="1" applyFill="1" applyBorder="1"/>
    <xf numFmtId="0" fontId="7" fillId="11" borderId="28" xfId="0" applyFont="1" applyFill="1" applyBorder="1" applyAlignment="1">
      <alignment horizontal="center"/>
    </xf>
    <xf numFmtId="1" fontId="19" fillId="9" borderId="28" xfId="0" applyNumberFormat="1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/>
    </xf>
    <xf numFmtId="0" fontId="7" fillId="2" borderId="43" xfId="0" applyFont="1" applyFill="1" applyBorder="1"/>
    <xf numFmtId="0" fontId="7" fillId="2" borderId="48" xfId="0" applyFont="1" applyFill="1" applyBorder="1"/>
    <xf numFmtId="0" fontId="7" fillId="2" borderId="50" xfId="0" applyFont="1" applyFill="1" applyBorder="1"/>
    <xf numFmtId="0" fontId="3" fillId="11" borderId="76" xfId="0" applyFont="1" applyFill="1" applyBorder="1" applyAlignment="1">
      <alignment horizontal="center" vertical="center"/>
    </xf>
    <xf numFmtId="0" fontId="7" fillId="11" borderId="76" xfId="0" applyFont="1" applyFill="1" applyBorder="1" applyAlignment="1">
      <alignment horizontal="center"/>
    </xf>
    <xf numFmtId="1" fontId="19" fillId="9" borderId="68" xfId="0" applyNumberFormat="1" applyFont="1" applyFill="1" applyBorder="1" applyAlignment="1">
      <alignment horizontal="center" vertical="center" wrapText="1"/>
    </xf>
    <xf numFmtId="0" fontId="7" fillId="8" borderId="51" xfId="0" applyFont="1" applyFill="1" applyBorder="1" applyAlignment="1">
      <alignment horizontal="center"/>
    </xf>
    <xf numFmtId="1" fontId="19" fillId="9" borderId="76" xfId="0" applyNumberFormat="1" applyFont="1" applyFill="1" applyBorder="1" applyAlignment="1">
      <alignment horizontal="center" vertical="center" wrapText="1"/>
    </xf>
    <xf numFmtId="0" fontId="7" fillId="8" borderId="76" xfId="0" applyFont="1" applyFill="1" applyBorder="1" applyAlignment="1">
      <alignment horizontal="center"/>
    </xf>
    <xf numFmtId="0" fontId="7" fillId="5" borderId="51" xfId="0" applyFont="1" applyFill="1" applyBorder="1" applyAlignment="1">
      <alignment horizontal="center"/>
    </xf>
    <xf numFmtId="0" fontId="7" fillId="6" borderId="80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45" xfId="0" applyFont="1" applyFill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right"/>
    </xf>
    <xf numFmtId="164" fontId="6" fillId="0" borderId="84" xfId="0" applyNumberFormat="1" applyFont="1" applyBorder="1" applyAlignment="1">
      <alignment horizontal="right" vertical="center"/>
    </xf>
    <xf numFmtId="0" fontId="0" fillId="17" borderId="87" xfId="0" applyFill="1" applyBorder="1" applyProtection="1">
      <protection locked="0"/>
    </xf>
    <xf numFmtId="0" fontId="32" fillId="17" borderId="87" xfId="0" applyFont="1" applyFill="1" applyBorder="1" applyProtection="1">
      <protection locked="0"/>
    </xf>
    <xf numFmtId="164" fontId="0" fillId="17" borderId="88" xfId="0" applyNumberFormat="1" applyFill="1" applyBorder="1"/>
    <xf numFmtId="0" fontId="0" fillId="17" borderId="35" xfId="0" applyFill="1" applyBorder="1" applyProtection="1">
      <protection locked="0"/>
    </xf>
    <xf numFmtId="0" fontId="32" fillId="17" borderId="35" xfId="0" applyFont="1" applyFill="1" applyBorder="1" applyProtection="1">
      <protection locked="0"/>
    </xf>
    <xf numFmtId="0" fontId="0" fillId="17" borderId="67" xfId="0" applyFill="1" applyBorder="1" applyProtection="1">
      <protection locked="0"/>
    </xf>
    <xf numFmtId="0" fontId="32" fillId="17" borderId="67" xfId="0" applyFont="1" applyFill="1" applyBorder="1" applyProtection="1">
      <protection locked="0"/>
    </xf>
    <xf numFmtId="0" fontId="0" fillId="13" borderId="87" xfId="0" applyFill="1" applyBorder="1" applyProtection="1">
      <protection locked="0"/>
    </xf>
    <xf numFmtId="0" fontId="32" fillId="13" borderId="87" xfId="0" applyFont="1" applyFill="1" applyBorder="1" applyProtection="1">
      <protection locked="0"/>
    </xf>
    <xf numFmtId="164" fontId="0" fillId="13" borderId="88" xfId="0" applyNumberFormat="1" applyFill="1" applyBorder="1"/>
    <xf numFmtId="0" fontId="0" fillId="13" borderId="37" xfId="0" applyFill="1" applyBorder="1" applyProtection="1">
      <protection locked="0"/>
    </xf>
    <xf numFmtId="0" fontId="32" fillId="13" borderId="37" xfId="0" applyFont="1" applyFill="1" applyBorder="1" applyProtection="1">
      <protection locked="0"/>
    </xf>
    <xf numFmtId="0" fontId="0" fillId="24" borderId="87" xfId="0" applyFill="1" applyBorder="1" applyProtection="1">
      <protection locked="0"/>
    </xf>
    <xf numFmtId="0" fontId="32" fillId="24" borderId="87" xfId="0" applyFont="1" applyFill="1" applyBorder="1" applyProtection="1">
      <protection locked="0"/>
    </xf>
    <xf numFmtId="164" fontId="0" fillId="24" borderId="88" xfId="0" applyNumberFormat="1" applyFill="1" applyBorder="1"/>
    <xf numFmtId="0" fontId="0" fillId="24" borderId="35" xfId="0" applyFill="1" applyBorder="1" applyProtection="1">
      <protection locked="0"/>
    </xf>
    <xf numFmtId="0" fontId="32" fillId="24" borderId="35" xfId="0" applyFont="1" applyFill="1" applyBorder="1" applyProtection="1">
      <protection locked="0"/>
    </xf>
    <xf numFmtId="0" fontId="0" fillId="24" borderId="67" xfId="0" applyFill="1" applyBorder="1" applyProtection="1">
      <protection locked="0"/>
    </xf>
    <xf numFmtId="0" fontId="32" fillId="24" borderId="67" xfId="0" applyFont="1" applyFill="1" applyBorder="1" applyProtection="1">
      <protection locked="0"/>
    </xf>
    <xf numFmtId="0" fontId="17" fillId="20" borderId="9" xfId="0" applyFont="1" applyFill="1" applyBorder="1"/>
    <xf numFmtId="0" fontId="17" fillId="20" borderId="31" xfId="0" applyFont="1" applyFill="1" applyBorder="1"/>
    <xf numFmtId="0" fontId="17" fillId="20" borderId="14" xfId="0" applyFont="1" applyFill="1" applyBorder="1"/>
    <xf numFmtId="164" fontId="7" fillId="31" borderId="1" xfId="0" applyNumberFormat="1" applyFont="1" applyFill="1" applyBorder="1"/>
    <xf numFmtId="0" fontId="17" fillId="20" borderId="32" xfId="0" applyFont="1" applyFill="1" applyBorder="1"/>
    <xf numFmtId="0" fontId="17" fillId="20" borderId="33" xfId="0" applyFont="1" applyFill="1" applyBorder="1"/>
    <xf numFmtId="0" fontId="17" fillId="20" borderId="34" xfId="0" applyFont="1" applyFill="1" applyBorder="1"/>
    <xf numFmtId="0" fontId="7" fillId="20" borderId="77" xfId="0" applyFont="1" applyFill="1" applyBorder="1"/>
    <xf numFmtId="0" fontId="17" fillId="20" borderId="78" xfId="0" applyFont="1" applyFill="1" applyBorder="1"/>
    <xf numFmtId="0" fontId="17" fillId="20" borderId="55" xfId="0" applyFont="1" applyFill="1" applyBorder="1"/>
    <xf numFmtId="0" fontId="17" fillId="20" borderId="73" xfId="0" applyFont="1" applyFill="1" applyBorder="1"/>
    <xf numFmtId="0" fontId="7" fillId="30" borderId="41" xfId="0" applyFont="1" applyFill="1" applyBorder="1"/>
    <xf numFmtId="164" fontId="7" fillId="31" borderId="74" xfId="0" applyNumberFormat="1" applyFont="1" applyFill="1" applyBorder="1"/>
    <xf numFmtId="164" fontId="7" fillId="30" borderId="41" xfId="0" applyNumberFormat="1" applyFont="1" applyFill="1" applyBorder="1"/>
    <xf numFmtId="164" fontId="7" fillId="31" borderId="41" xfId="0" applyNumberFormat="1" applyFont="1" applyFill="1" applyBorder="1"/>
    <xf numFmtId="164" fontId="7" fillId="32" borderId="75" xfId="0" applyNumberFormat="1" applyFont="1" applyFill="1" applyBorder="1"/>
    <xf numFmtId="0" fontId="7" fillId="20" borderId="43" xfId="0" applyFont="1" applyFill="1" applyBorder="1"/>
    <xf numFmtId="0" fontId="0" fillId="17" borderId="28" xfId="0" applyFill="1" applyBorder="1"/>
    <xf numFmtId="164" fontId="7" fillId="30" borderId="28" xfId="0" applyNumberFormat="1" applyFont="1" applyFill="1" applyBorder="1"/>
    <xf numFmtId="164" fontId="7" fillId="31" borderId="28" xfId="0" applyNumberFormat="1" applyFont="1" applyFill="1" applyBorder="1"/>
    <xf numFmtId="164" fontId="7" fillId="32" borderId="49" xfId="0" applyNumberFormat="1" applyFont="1" applyFill="1" applyBorder="1"/>
    <xf numFmtId="0" fontId="7" fillId="20" borderId="48" xfId="0" applyFont="1" applyFill="1" applyBorder="1"/>
    <xf numFmtId="0" fontId="7" fillId="20" borderId="95" xfId="0" applyFont="1" applyFill="1" applyBorder="1"/>
    <xf numFmtId="0" fontId="17" fillId="20" borderId="66" xfId="0" applyFont="1" applyFill="1" applyBorder="1"/>
    <xf numFmtId="0" fontId="17" fillId="20" borderId="79" xfId="0" applyFont="1" applyFill="1" applyBorder="1"/>
    <xf numFmtId="0" fontId="17" fillId="20" borderId="68" xfId="0" applyFont="1" applyFill="1" applyBorder="1"/>
    <xf numFmtId="0" fontId="0" fillId="17" borderId="76" xfId="0" applyFill="1" applyBorder="1"/>
    <xf numFmtId="164" fontId="7" fillId="31" borderId="51" xfId="0" applyNumberFormat="1" applyFont="1" applyFill="1" applyBorder="1"/>
    <xf numFmtId="164" fontId="7" fillId="30" borderId="76" xfId="0" applyNumberFormat="1" applyFont="1" applyFill="1" applyBorder="1"/>
    <xf numFmtId="164" fontId="7" fillId="31" borderId="76" xfId="0" applyNumberFormat="1" applyFont="1" applyFill="1" applyBorder="1"/>
    <xf numFmtId="164" fontId="7" fillId="32" borderId="52" xfId="0" applyNumberFormat="1" applyFont="1" applyFill="1" applyBorder="1"/>
    <xf numFmtId="0" fontId="9" fillId="32" borderId="1" xfId="0" applyFont="1" applyFill="1" applyBorder="1" applyAlignment="1">
      <alignment wrapText="1"/>
    </xf>
    <xf numFmtId="0" fontId="12" fillId="32" borderId="1" xfId="0" applyFont="1" applyFill="1" applyBorder="1" applyAlignment="1">
      <alignment horizontal="center"/>
    </xf>
    <xf numFmtId="0" fontId="9" fillId="32" borderId="48" xfId="0" applyFont="1" applyFill="1" applyBorder="1" applyAlignment="1">
      <alignment horizontal="center"/>
    </xf>
    <xf numFmtId="49" fontId="9" fillId="32" borderId="1" xfId="0" applyNumberFormat="1" applyFont="1" applyFill="1" applyBorder="1" applyAlignment="1">
      <alignment horizontal="center" vertical="center" wrapText="1"/>
    </xf>
    <xf numFmtId="0" fontId="9" fillId="32" borderId="1" xfId="0" applyFont="1" applyFill="1" applyBorder="1" applyAlignment="1">
      <alignment horizontal="center" vertical="center"/>
    </xf>
    <xf numFmtId="0" fontId="10" fillId="32" borderId="49" xfId="0" applyFont="1" applyFill="1" applyBorder="1" applyAlignment="1">
      <alignment horizontal="center" vertical="center"/>
    </xf>
    <xf numFmtId="0" fontId="10" fillId="23" borderId="14" xfId="0" applyFont="1" applyFill="1" applyBorder="1" applyAlignment="1">
      <alignment horizontal="center" vertical="center"/>
    </xf>
    <xf numFmtId="0" fontId="10" fillId="23" borderId="9" xfId="0" applyFont="1" applyFill="1" applyBorder="1" applyAlignment="1">
      <alignment horizontal="center" vertical="center"/>
    </xf>
    <xf numFmtId="0" fontId="10" fillId="19" borderId="61" xfId="0" applyFont="1" applyFill="1" applyBorder="1" applyAlignment="1">
      <alignment horizontal="center" vertical="center"/>
    </xf>
    <xf numFmtId="0" fontId="10" fillId="22" borderId="23" xfId="0" applyFont="1" applyFill="1" applyBorder="1" applyAlignment="1">
      <alignment horizontal="center" vertical="center"/>
    </xf>
    <xf numFmtId="0" fontId="10" fillId="19" borderId="22" xfId="0" applyFont="1" applyFill="1" applyBorder="1" applyAlignment="1">
      <alignment horizontal="center" vertical="center"/>
    </xf>
    <xf numFmtId="0" fontId="10" fillId="19" borderId="24" xfId="0" applyFont="1" applyFill="1" applyBorder="1" applyAlignment="1">
      <alignment horizontal="center" vertical="center"/>
    </xf>
    <xf numFmtId="0" fontId="10" fillId="22" borderId="9" xfId="0" applyFont="1" applyFill="1" applyBorder="1" applyAlignment="1">
      <alignment horizontal="center" vertical="center"/>
    </xf>
    <xf numFmtId="164" fontId="9" fillId="33" borderId="1" xfId="0" applyNumberFormat="1" applyFont="1" applyFill="1" applyBorder="1" applyAlignment="1">
      <alignment vertical="center"/>
    </xf>
    <xf numFmtId="164" fontId="3" fillId="23" borderId="45" xfId="0" applyNumberFormat="1" applyFont="1" applyFill="1" applyBorder="1" applyAlignment="1">
      <alignment vertical="center"/>
    </xf>
    <xf numFmtId="0" fontId="0" fillId="17" borderId="0" xfId="0" applyFill="1"/>
    <xf numFmtId="0" fontId="9" fillId="32" borderId="80" xfId="0" applyFont="1" applyFill="1" applyBorder="1" applyAlignment="1">
      <alignment horizontal="center"/>
    </xf>
    <xf numFmtId="0" fontId="9" fillId="32" borderId="34" xfId="0" applyFont="1" applyFill="1" applyBorder="1" applyAlignment="1">
      <alignment horizontal="left" vertical="center" wrapText="1"/>
    </xf>
    <xf numFmtId="49" fontId="9" fillId="32" borderId="25" xfId="0" applyNumberFormat="1" applyFont="1" applyFill="1" applyBorder="1" applyAlignment="1">
      <alignment horizontal="center" vertical="center" wrapText="1"/>
    </xf>
    <xf numFmtId="0" fontId="9" fillId="32" borderId="25" xfId="0" applyFont="1" applyFill="1" applyBorder="1" applyAlignment="1">
      <alignment horizontal="center" vertical="center" wrapText="1"/>
    </xf>
    <xf numFmtId="0" fontId="9" fillId="32" borderId="25" xfId="0" applyFont="1" applyFill="1" applyBorder="1" applyAlignment="1">
      <alignment horizontal="center" vertical="center"/>
    </xf>
    <xf numFmtId="0" fontId="10" fillId="32" borderId="45" xfId="0" applyFont="1" applyFill="1" applyBorder="1" applyAlignment="1">
      <alignment horizontal="center" vertical="center"/>
    </xf>
    <xf numFmtId="0" fontId="10" fillId="23" borderId="34" xfId="0" applyFont="1" applyFill="1" applyBorder="1" applyAlignment="1">
      <alignment horizontal="center" vertical="center"/>
    </xf>
    <xf numFmtId="0" fontId="10" fillId="23" borderId="32" xfId="0" applyFont="1" applyFill="1" applyBorder="1" applyAlignment="1">
      <alignment horizontal="center" vertical="center"/>
    </xf>
    <xf numFmtId="0" fontId="10" fillId="19" borderId="96" xfId="0" applyFont="1" applyFill="1" applyBorder="1" applyAlignment="1">
      <alignment horizontal="center" vertical="center"/>
    </xf>
    <xf numFmtId="0" fontId="10" fillId="22" borderId="97" xfId="0" applyFont="1" applyFill="1" applyBorder="1" applyAlignment="1">
      <alignment horizontal="center" vertical="center"/>
    </xf>
    <xf numFmtId="0" fontId="10" fillId="19" borderId="98" xfId="0" applyFont="1" applyFill="1" applyBorder="1" applyAlignment="1">
      <alignment horizontal="center" vertical="center"/>
    </xf>
    <xf numFmtId="0" fontId="10" fillId="19" borderId="99" xfId="0" applyFont="1" applyFill="1" applyBorder="1" applyAlignment="1">
      <alignment horizontal="center" vertical="center"/>
    </xf>
    <xf numFmtId="0" fontId="10" fillId="22" borderId="32" xfId="0" applyFont="1" applyFill="1" applyBorder="1" applyAlignment="1">
      <alignment horizontal="center" vertical="center"/>
    </xf>
    <xf numFmtId="0" fontId="10" fillId="19" borderId="37" xfId="0" applyFont="1" applyFill="1" applyBorder="1" applyAlignment="1">
      <alignment horizontal="center" vertical="center" wrapText="1"/>
    </xf>
    <xf numFmtId="0" fontId="10" fillId="22" borderId="37" xfId="0" applyFont="1" applyFill="1" applyBorder="1" applyAlignment="1">
      <alignment horizontal="center" vertical="center" wrapText="1"/>
    </xf>
    <xf numFmtId="0" fontId="10" fillId="20" borderId="37" xfId="0" applyFont="1" applyFill="1" applyBorder="1" applyAlignment="1">
      <alignment horizontal="center" vertical="center"/>
    </xf>
    <xf numFmtId="0" fontId="10" fillId="22" borderId="37" xfId="0" applyFont="1" applyFill="1" applyBorder="1" applyAlignment="1">
      <alignment horizontal="center" vertical="center"/>
    </xf>
    <xf numFmtId="0" fontId="10" fillId="20" borderId="37" xfId="0" applyFont="1" applyFill="1" applyBorder="1" applyAlignment="1">
      <alignment horizontal="center" vertical="center" wrapText="1"/>
    </xf>
    <xf numFmtId="0" fontId="10" fillId="21" borderId="37" xfId="0" applyFont="1" applyFill="1" applyBorder="1" applyAlignment="1">
      <alignment horizontal="center" vertical="center"/>
    </xf>
    <xf numFmtId="1" fontId="11" fillId="23" borderId="34" xfId="0" applyNumberFormat="1" applyFont="1" applyFill="1" applyBorder="1" applyAlignment="1">
      <alignment horizontal="center" vertical="center"/>
    </xf>
    <xf numFmtId="0" fontId="10" fillId="23" borderId="25" xfId="0" applyFont="1" applyFill="1" applyBorder="1" applyAlignment="1">
      <alignment horizontal="center" vertical="center"/>
    </xf>
    <xf numFmtId="0" fontId="11" fillId="23" borderId="45" xfId="0" applyFont="1" applyFill="1" applyBorder="1" applyAlignment="1">
      <alignment horizontal="center" vertical="center"/>
    </xf>
    <xf numFmtId="164" fontId="9" fillId="33" borderId="25" xfId="0" applyNumberFormat="1" applyFont="1" applyFill="1" applyBorder="1" applyAlignment="1">
      <alignment vertical="center"/>
    </xf>
    <xf numFmtId="0" fontId="10" fillId="23" borderId="35" xfId="0" applyFont="1" applyFill="1" applyBorder="1" applyAlignment="1">
      <alignment horizontal="center" vertical="center"/>
    </xf>
    <xf numFmtId="1" fontId="11" fillId="23" borderId="35" xfId="0" applyNumberFormat="1" applyFont="1" applyFill="1" applyBorder="1" applyAlignment="1">
      <alignment horizontal="center" vertical="center"/>
    </xf>
    <xf numFmtId="0" fontId="9" fillId="32" borderId="1" xfId="0" applyFont="1" applyFill="1" applyBorder="1" applyAlignment="1">
      <alignment horizontal="left" vertical="center" wrapText="1"/>
    </xf>
    <xf numFmtId="0" fontId="7" fillId="32" borderId="49" xfId="0" applyFont="1" applyFill="1" applyBorder="1" applyAlignment="1">
      <alignment horizontal="center" vertical="center"/>
    </xf>
    <xf numFmtId="0" fontId="9" fillId="32" borderId="1" xfId="0" applyFont="1" applyFill="1" applyBorder="1" applyAlignment="1">
      <alignment horizontal="left" vertical="center"/>
    </xf>
    <xf numFmtId="0" fontId="9" fillId="32" borderId="50" xfId="0" applyFont="1" applyFill="1" applyBorder="1" applyAlignment="1">
      <alignment horizontal="center"/>
    </xf>
    <xf numFmtId="0" fontId="9" fillId="32" borderId="51" xfId="0" applyFont="1" applyFill="1" applyBorder="1" applyAlignment="1">
      <alignment wrapText="1"/>
    </xf>
    <xf numFmtId="0" fontId="12" fillId="32" borderId="51" xfId="0" applyFont="1" applyFill="1" applyBorder="1"/>
    <xf numFmtId="0" fontId="12" fillId="32" borderId="51" xfId="0" applyFont="1" applyFill="1" applyBorder="1" applyAlignment="1">
      <alignment wrapText="1"/>
    </xf>
    <xf numFmtId="0" fontId="12" fillId="32" borderId="51" xfId="0" applyFont="1" applyFill="1" applyBorder="1" applyAlignment="1">
      <alignment horizontal="center"/>
    </xf>
    <xf numFmtId="0" fontId="10" fillId="32" borderId="52" xfId="0" applyFont="1" applyFill="1" applyBorder="1" applyAlignment="1">
      <alignment horizontal="center" vertical="center"/>
    </xf>
    <xf numFmtId="0" fontId="10" fillId="19" borderId="62" xfId="0" applyFont="1" applyFill="1" applyBorder="1" applyAlignment="1">
      <alignment horizontal="center" vertical="center"/>
    </xf>
    <xf numFmtId="0" fontId="10" fillId="22" borderId="63" xfId="0" applyFont="1" applyFill="1" applyBorder="1" applyAlignment="1">
      <alignment horizontal="center" vertical="center"/>
    </xf>
    <xf numFmtId="0" fontId="10" fillId="19" borderId="64" xfId="0" applyFont="1" applyFill="1" applyBorder="1" applyAlignment="1">
      <alignment horizontal="center" vertical="center"/>
    </xf>
    <xf numFmtId="0" fontId="10" fillId="19" borderId="65" xfId="0" applyFont="1" applyFill="1" applyBorder="1" applyAlignment="1">
      <alignment horizontal="center" vertical="center"/>
    </xf>
    <xf numFmtId="0" fontId="10" fillId="22" borderId="66" xfId="0" applyFont="1" applyFill="1" applyBorder="1" applyAlignment="1">
      <alignment horizontal="center" vertical="center"/>
    </xf>
    <xf numFmtId="164" fontId="3" fillId="23" borderId="52" xfId="0" applyNumberFormat="1" applyFont="1" applyFill="1" applyBorder="1" applyAlignment="1">
      <alignment vertical="center"/>
    </xf>
    <xf numFmtId="0" fontId="9" fillId="34" borderId="48" xfId="0" applyFont="1" applyFill="1" applyBorder="1" applyAlignment="1">
      <alignment horizontal="center"/>
    </xf>
    <xf numFmtId="0" fontId="9" fillId="34" borderId="1" xfId="0" applyFont="1" applyFill="1" applyBorder="1" applyAlignment="1">
      <alignment wrapText="1"/>
    </xf>
    <xf numFmtId="0" fontId="12" fillId="34" borderId="1" xfId="0" applyFont="1" applyFill="1" applyBorder="1" applyAlignment="1">
      <alignment horizontal="center"/>
    </xf>
    <xf numFmtId="0" fontId="12" fillId="35" borderId="1" xfId="0" applyFont="1" applyFill="1" applyBorder="1"/>
    <xf numFmtId="0" fontId="12" fillId="34" borderId="1" xfId="0" applyFont="1" applyFill="1" applyBorder="1" applyAlignment="1">
      <alignment horizontal="center" vertical="center"/>
    </xf>
    <xf numFmtId="0" fontId="7" fillId="34" borderId="49" xfId="0" applyFont="1" applyFill="1" applyBorder="1" applyAlignment="1">
      <alignment horizontal="center" vertical="center"/>
    </xf>
    <xf numFmtId="0" fontId="10" fillId="36" borderId="14" xfId="0" applyFont="1" applyFill="1" applyBorder="1" applyAlignment="1">
      <alignment horizontal="center" vertical="center"/>
    </xf>
    <xf numFmtId="0" fontId="10" fillId="36" borderId="9" xfId="0" applyFont="1" applyFill="1" applyBorder="1" applyAlignment="1">
      <alignment horizontal="center" vertical="center"/>
    </xf>
    <xf numFmtId="0" fontId="10" fillId="37" borderId="61" xfId="0" applyFont="1" applyFill="1" applyBorder="1" applyAlignment="1">
      <alignment horizontal="center" vertical="center"/>
    </xf>
    <xf numFmtId="0" fontId="10" fillId="38" borderId="23" xfId="0" applyFont="1" applyFill="1" applyBorder="1" applyAlignment="1">
      <alignment horizontal="center" vertical="center"/>
    </xf>
    <xf numFmtId="0" fontId="10" fillId="37" borderId="22" xfId="0" applyFont="1" applyFill="1" applyBorder="1" applyAlignment="1">
      <alignment horizontal="center" vertical="center"/>
    </xf>
    <xf numFmtId="0" fontId="10" fillId="37" borderId="24" xfId="0" applyFont="1" applyFill="1" applyBorder="1" applyAlignment="1">
      <alignment horizontal="center" vertical="center"/>
    </xf>
    <xf numFmtId="0" fontId="10" fillId="38" borderId="9" xfId="0" applyFont="1" applyFill="1" applyBorder="1" applyAlignment="1">
      <alignment horizontal="center" vertical="center"/>
    </xf>
    <xf numFmtId="0" fontId="10" fillId="37" borderId="35" xfId="0" applyFont="1" applyFill="1" applyBorder="1" applyAlignment="1">
      <alignment horizontal="center" vertical="center" wrapText="1"/>
    </xf>
    <xf numFmtId="0" fontId="10" fillId="38" borderId="35" xfId="0" applyFont="1" applyFill="1" applyBorder="1" applyAlignment="1">
      <alignment horizontal="center" vertical="center" wrapText="1"/>
    </xf>
    <xf numFmtId="0" fontId="10" fillId="39" borderId="35" xfId="0" applyFont="1" applyFill="1" applyBorder="1" applyAlignment="1">
      <alignment horizontal="center" vertical="center"/>
    </xf>
    <xf numFmtId="0" fontId="10" fillId="38" borderId="35" xfId="0" applyFont="1" applyFill="1" applyBorder="1" applyAlignment="1">
      <alignment horizontal="center" vertical="center"/>
    </xf>
    <xf numFmtId="0" fontId="10" fillId="39" borderId="35" xfId="0" applyFont="1" applyFill="1" applyBorder="1" applyAlignment="1">
      <alignment horizontal="center" vertical="center" wrapText="1"/>
    </xf>
    <xf numFmtId="0" fontId="10" fillId="40" borderId="35" xfId="0" applyFont="1" applyFill="1" applyBorder="1" applyAlignment="1">
      <alignment horizontal="center" vertical="center"/>
    </xf>
    <xf numFmtId="0" fontId="10" fillId="41" borderId="35" xfId="0" applyFont="1" applyFill="1" applyBorder="1" applyAlignment="1">
      <alignment horizontal="center" vertical="center"/>
    </xf>
    <xf numFmtId="1" fontId="11" fillId="41" borderId="14" xfId="0" applyNumberFormat="1" applyFont="1" applyFill="1" applyBorder="1" applyAlignment="1">
      <alignment horizontal="center" vertical="center"/>
    </xf>
    <xf numFmtId="0" fontId="10" fillId="36" borderId="1" xfId="0" applyFont="1" applyFill="1" applyBorder="1" applyAlignment="1">
      <alignment horizontal="center" vertical="center"/>
    </xf>
    <xf numFmtId="0" fontId="11" fillId="36" borderId="49" xfId="0" applyFont="1" applyFill="1" applyBorder="1" applyAlignment="1">
      <alignment horizontal="center" vertical="center"/>
    </xf>
    <xf numFmtId="0" fontId="7" fillId="9" borderId="80" xfId="0" applyFont="1" applyFill="1" applyBorder="1" applyAlignment="1">
      <alignment horizontal="center" vertical="center"/>
    </xf>
    <xf numFmtId="0" fontId="7" fillId="9" borderId="25" xfId="0" applyFont="1" applyFill="1" applyBorder="1" applyAlignment="1">
      <alignment horizontal="center" vertical="center"/>
    </xf>
    <xf numFmtId="164" fontId="9" fillId="42" borderId="25" xfId="0" applyNumberFormat="1" applyFont="1" applyFill="1" applyBorder="1" applyAlignment="1">
      <alignment vertical="center"/>
    </xf>
    <xf numFmtId="164" fontId="9" fillId="42" borderId="1" xfId="0" applyNumberFormat="1" applyFont="1" applyFill="1" applyBorder="1" applyAlignment="1">
      <alignment vertical="center"/>
    </xf>
    <xf numFmtId="164" fontId="9" fillId="42" borderId="68" xfId="0" applyNumberFormat="1" applyFont="1" applyFill="1" applyBorder="1" applyAlignment="1">
      <alignment vertical="center"/>
    </xf>
    <xf numFmtId="164" fontId="3" fillId="43" borderId="45" xfId="0" applyNumberFormat="1" applyFont="1" applyFill="1" applyBorder="1" applyAlignment="1">
      <alignment vertical="center"/>
    </xf>
    <xf numFmtId="164" fontId="3" fillId="43" borderId="52" xfId="0" applyNumberFormat="1" applyFont="1" applyFill="1" applyBorder="1" applyAlignment="1">
      <alignment vertical="center"/>
    </xf>
    <xf numFmtId="164" fontId="3" fillId="23" borderId="49" xfId="0" applyNumberFormat="1" applyFont="1" applyFill="1" applyBorder="1" applyAlignment="1">
      <alignment vertical="center"/>
    </xf>
    <xf numFmtId="165" fontId="9" fillId="32" borderId="1" xfId="0" applyNumberFormat="1" applyFont="1" applyFill="1" applyBorder="1" applyAlignment="1">
      <alignment horizontal="center" vertical="center"/>
    </xf>
    <xf numFmtId="0" fontId="12" fillId="32" borderId="1" xfId="0" applyFont="1" applyFill="1" applyBorder="1"/>
    <xf numFmtId="0" fontId="12" fillId="32" borderId="1" xfId="0" applyFont="1" applyFill="1" applyBorder="1" applyAlignment="1">
      <alignment horizontal="center" vertical="center"/>
    </xf>
    <xf numFmtId="0" fontId="13" fillId="19" borderId="61" xfId="0" applyFont="1" applyFill="1" applyBorder="1" applyAlignment="1">
      <alignment horizontal="center" vertical="center"/>
    </xf>
    <xf numFmtId="0" fontId="13" fillId="22" borderId="23" xfId="0" applyFont="1" applyFill="1" applyBorder="1" applyAlignment="1">
      <alignment horizontal="center" vertical="center"/>
    </xf>
    <xf numFmtId="0" fontId="13" fillId="19" borderId="22" xfId="0" applyFont="1" applyFill="1" applyBorder="1" applyAlignment="1">
      <alignment horizontal="center" vertical="center"/>
    </xf>
    <xf numFmtId="0" fontId="13" fillId="19" borderId="24" xfId="0" applyFont="1" applyFill="1" applyBorder="1" applyAlignment="1">
      <alignment horizontal="center" vertical="center"/>
    </xf>
    <xf numFmtId="0" fontId="13" fillId="22" borderId="9" xfId="0" applyFont="1" applyFill="1" applyBorder="1" applyAlignment="1">
      <alignment horizontal="center" vertical="center"/>
    </xf>
    <xf numFmtId="0" fontId="9" fillId="32" borderId="25" xfId="0" applyFont="1" applyFill="1" applyBorder="1" applyAlignment="1">
      <alignment horizontal="left" vertical="center" wrapText="1"/>
    </xf>
    <xf numFmtId="0" fontId="7" fillId="32" borderId="45" xfId="0" applyFont="1" applyFill="1" applyBorder="1" applyAlignment="1">
      <alignment horizontal="center" vertical="center"/>
    </xf>
    <xf numFmtId="0" fontId="0" fillId="0" borderId="28" xfId="0" applyBorder="1"/>
    <xf numFmtId="0" fontId="0" fillId="17" borderId="35" xfId="0" applyFill="1" applyBorder="1"/>
    <xf numFmtId="1" fontId="8" fillId="0" borderId="36" xfId="0" applyNumberFormat="1" applyFont="1" applyBorder="1"/>
    <xf numFmtId="0" fontId="7" fillId="2" borderId="71" xfId="0" applyFont="1" applyFill="1" applyBorder="1"/>
    <xf numFmtId="0" fontId="7" fillId="8" borderId="66" xfId="0" applyFont="1" applyFill="1" applyBorder="1" applyAlignment="1">
      <alignment horizontal="center"/>
    </xf>
    <xf numFmtId="0" fontId="14" fillId="0" borderId="92" xfId="0" applyFont="1" applyBorder="1" applyAlignment="1">
      <alignment horizontal="right"/>
    </xf>
    <xf numFmtId="1" fontId="8" fillId="0" borderId="85" xfId="0" applyNumberFormat="1" applyFont="1" applyBorder="1"/>
    <xf numFmtId="0" fontId="14" fillId="0" borderId="93" xfId="0" applyFont="1" applyBorder="1" applyAlignment="1">
      <alignment horizontal="center"/>
    </xf>
    <xf numFmtId="1" fontId="8" fillId="0" borderId="93" xfId="0" applyNumberFormat="1" applyFont="1" applyBorder="1"/>
    <xf numFmtId="1" fontId="8" fillId="0" borderId="70" xfId="0" applyNumberFormat="1" applyFont="1" applyBorder="1"/>
    <xf numFmtId="0" fontId="14" fillId="0" borderId="95" xfId="0" applyFont="1" applyBorder="1" applyAlignment="1">
      <alignment horizontal="right"/>
    </xf>
    <xf numFmtId="0" fontId="14" fillId="0" borderId="76" xfId="0" applyFont="1" applyBorder="1" applyAlignment="1">
      <alignment horizontal="right"/>
    </xf>
    <xf numFmtId="1" fontId="8" fillId="0" borderId="103" xfId="0" applyNumberFormat="1" applyFont="1" applyBorder="1"/>
    <xf numFmtId="0" fontId="14" fillId="0" borderId="76" xfId="0" applyFont="1" applyBorder="1" applyAlignment="1">
      <alignment horizontal="center"/>
    </xf>
    <xf numFmtId="1" fontId="8" fillId="0" borderId="76" xfId="0" applyNumberFormat="1" applyFont="1" applyBorder="1"/>
    <xf numFmtId="1" fontId="8" fillId="0" borderId="72" xfId="0" applyNumberFormat="1" applyFont="1" applyBorder="1"/>
    <xf numFmtId="0" fontId="7" fillId="11" borderId="93" xfId="0" applyFont="1" applyFill="1" applyBorder="1"/>
    <xf numFmtId="0" fontId="14" fillId="11" borderId="93" xfId="0" applyFont="1" applyFill="1" applyBorder="1" applyAlignment="1">
      <alignment horizontal="center"/>
    </xf>
    <xf numFmtId="164" fontId="3" fillId="9" borderId="51" xfId="0" applyNumberFormat="1" applyFont="1" applyFill="1" applyBorder="1" applyAlignment="1">
      <alignment horizontal="right"/>
    </xf>
    <xf numFmtId="0" fontId="9" fillId="9" borderId="25" xfId="0" applyFont="1" applyFill="1" applyBorder="1" applyAlignment="1">
      <alignment horizontal="center" vertical="center"/>
    </xf>
    <xf numFmtId="164" fontId="9" fillId="10" borderId="25" xfId="0" applyNumberFormat="1" applyFont="1" applyFill="1" applyBorder="1" applyAlignment="1">
      <alignment vertical="center"/>
    </xf>
    <xf numFmtId="0" fontId="7" fillId="9" borderId="37" xfId="0" applyFont="1" applyFill="1" applyBorder="1" applyAlignment="1">
      <alignment horizontal="center" vertical="center"/>
    </xf>
    <xf numFmtId="164" fontId="3" fillId="9" borderId="37" xfId="0" applyNumberFormat="1" applyFont="1" applyFill="1" applyBorder="1" applyAlignment="1">
      <alignment horizontal="right" vertical="center"/>
    </xf>
    <xf numFmtId="0" fontId="7" fillId="9" borderId="14" xfId="0" applyFont="1" applyFill="1" applyBorder="1" applyAlignment="1">
      <alignment horizontal="center" vertical="center"/>
    </xf>
    <xf numFmtId="0" fontId="9" fillId="9" borderId="34" xfId="0" applyFont="1" applyFill="1" applyBorder="1" applyAlignment="1">
      <alignment horizontal="center" vertical="center"/>
    </xf>
    <xf numFmtId="0" fontId="7" fillId="9" borderId="105" xfId="0" applyFont="1" applyFill="1" applyBorder="1" applyAlignment="1">
      <alignment horizontal="center" vertical="center"/>
    </xf>
    <xf numFmtId="0" fontId="9" fillId="7" borderId="35" xfId="0" applyFont="1" applyFill="1" applyBorder="1" applyAlignment="1">
      <alignment horizontal="left" vertical="center"/>
    </xf>
    <xf numFmtId="49" fontId="9" fillId="7" borderId="35" xfId="0" applyNumberFormat="1" applyFont="1" applyFill="1" applyBorder="1" applyAlignment="1">
      <alignment horizontal="center" vertical="center"/>
    </xf>
    <xf numFmtId="0" fontId="9" fillId="7" borderId="35" xfId="0" applyFont="1" applyFill="1" applyBorder="1" applyAlignment="1">
      <alignment horizontal="center" vertical="center" wrapText="1"/>
    </xf>
    <xf numFmtId="0" fontId="9" fillId="7" borderId="35" xfId="0" applyFont="1" applyFill="1" applyBorder="1" applyAlignment="1">
      <alignment horizontal="center" vertical="center"/>
    </xf>
    <xf numFmtId="0" fontId="10" fillId="7" borderId="35" xfId="0" applyFont="1" applyFill="1" applyBorder="1" applyAlignment="1">
      <alignment horizontal="center" vertical="center"/>
    </xf>
    <xf numFmtId="0" fontId="10" fillId="8" borderId="35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0" fontId="10" fillId="5" borderId="35" xfId="0" applyFont="1" applyFill="1" applyBorder="1" applyAlignment="1">
      <alignment horizontal="center" vertical="center"/>
    </xf>
    <xf numFmtId="0" fontId="9" fillId="32" borderId="86" xfId="0" applyFont="1" applyFill="1" applyBorder="1" applyAlignment="1">
      <alignment horizontal="center"/>
    </xf>
    <xf numFmtId="0" fontId="9" fillId="32" borderId="87" xfId="0" applyFont="1" applyFill="1" applyBorder="1" applyAlignment="1">
      <alignment wrapText="1"/>
    </xf>
    <xf numFmtId="0" fontId="12" fillId="32" borderId="87" xfId="0" applyFont="1" applyFill="1" applyBorder="1" applyAlignment="1">
      <alignment horizontal="center" vertical="center"/>
    </xf>
    <xf numFmtId="0" fontId="7" fillId="32" borderId="87" xfId="0" applyFont="1" applyFill="1" applyBorder="1" applyAlignment="1">
      <alignment horizontal="center" vertical="center"/>
    </xf>
    <xf numFmtId="0" fontId="10" fillId="23" borderId="87" xfId="0" applyFont="1" applyFill="1" applyBorder="1" applyAlignment="1">
      <alignment horizontal="center" vertical="center"/>
    </xf>
    <xf numFmtId="0" fontId="10" fillId="19" borderId="87" xfId="0" applyFont="1" applyFill="1" applyBorder="1" applyAlignment="1">
      <alignment horizontal="center" vertical="center"/>
    </xf>
    <xf numFmtId="0" fontId="10" fillId="22" borderId="87" xfId="0" applyFont="1" applyFill="1" applyBorder="1" applyAlignment="1">
      <alignment horizontal="center" vertical="center"/>
    </xf>
    <xf numFmtId="0" fontId="10" fillId="19" borderId="87" xfId="0" applyFont="1" applyFill="1" applyBorder="1" applyAlignment="1">
      <alignment horizontal="center" vertical="center" wrapText="1"/>
    </xf>
    <xf numFmtId="0" fontId="10" fillId="22" borderId="87" xfId="0" applyFont="1" applyFill="1" applyBorder="1" applyAlignment="1">
      <alignment horizontal="center" vertical="center" wrapText="1"/>
    </xf>
    <xf numFmtId="0" fontId="10" fillId="20" borderId="87" xfId="0" applyFont="1" applyFill="1" applyBorder="1" applyAlignment="1">
      <alignment horizontal="center" vertical="center"/>
    </xf>
    <xf numFmtId="0" fontId="10" fillId="20" borderId="87" xfId="0" applyFont="1" applyFill="1" applyBorder="1" applyAlignment="1">
      <alignment horizontal="center" vertical="center" wrapText="1"/>
    </xf>
    <xf numFmtId="0" fontId="7" fillId="21" borderId="87" xfId="0" applyFont="1" applyFill="1" applyBorder="1" applyAlignment="1">
      <alignment horizontal="center" vertical="center"/>
    </xf>
    <xf numFmtId="0" fontId="7" fillId="22" borderId="87" xfId="0" applyFont="1" applyFill="1" applyBorder="1" applyAlignment="1">
      <alignment horizontal="center" vertical="center"/>
    </xf>
    <xf numFmtId="1" fontId="11" fillId="23" borderId="87" xfId="0" applyNumberFormat="1" applyFont="1" applyFill="1" applyBorder="1" applyAlignment="1">
      <alignment horizontal="center" vertical="center"/>
    </xf>
    <xf numFmtId="0" fontId="11" fillId="23" borderId="88" xfId="0" applyFont="1" applyFill="1" applyBorder="1" applyAlignment="1">
      <alignment horizontal="center" vertical="center"/>
    </xf>
    <xf numFmtId="0" fontId="9" fillId="7" borderId="89" xfId="0" applyFont="1" applyFill="1" applyBorder="1" applyAlignment="1">
      <alignment horizontal="center"/>
    </xf>
    <xf numFmtId="0" fontId="11" fillId="23" borderId="106" xfId="0" applyFont="1" applyFill="1" applyBorder="1" applyAlignment="1">
      <alignment horizontal="center" vertical="center"/>
    </xf>
    <xf numFmtId="0" fontId="9" fillId="32" borderId="77" xfId="0" applyFont="1" applyFill="1" applyBorder="1" applyAlignment="1">
      <alignment horizontal="center"/>
    </xf>
    <xf numFmtId="0" fontId="9" fillId="32" borderId="73" xfId="0" applyFont="1" applyFill="1" applyBorder="1" applyAlignment="1">
      <alignment horizontal="left" vertical="center"/>
    </xf>
    <xf numFmtId="49" fontId="9" fillId="32" borderId="74" xfId="0" applyNumberFormat="1" applyFont="1" applyFill="1" applyBorder="1" applyAlignment="1">
      <alignment horizontal="center" vertical="center" wrapText="1"/>
    </xf>
    <xf numFmtId="0" fontId="9" fillId="32" borderId="74" xfId="0" applyFont="1" applyFill="1" applyBorder="1" applyAlignment="1">
      <alignment horizontal="center" vertical="center" wrapText="1"/>
    </xf>
    <xf numFmtId="0" fontId="9" fillId="32" borderId="74" xfId="0" applyFont="1" applyFill="1" applyBorder="1" applyAlignment="1">
      <alignment horizontal="center" vertical="center"/>
    </xf>
    <xf numFmtId="0" fontId="10" fillId="32" borderId="75" xfId="0" applyFont="1" applyFill="1" applyBorder="1" applyAlignment="1">
      <alignment horizontal="center" vertical="center"/>
    </xf>
    <xf numFmtId="1" fontId="11" fillId="41" borderId="35" xfId="0" applyNumberFormat="1" applyFont="1" applyFill="1" applyBorder="1" applyAlignment="1">
      <alignment horizontal="center" vertical="center"/>
    </xf>
    <xf numFmtId="0" fontId="10" fillId="36" borderId="35" xfId="0" applyFont="1" applyFill="1" applyBorder="1" applyAlignment="1">
      <alignment horizontal="center" vertical="center"/>
    </xf>
    <xf numFmtId="0" fontId="10" fillId="19" borderId="86" xfId="0" applyFont="1" applyFill="1" applyBorder="1" applyAlignment="1">
      <alignment horizontal="center" vertical="center" wrapText="1"/>
    </xf>
    <xf numFmtId="0" fontId="10" fillId="21" borderId="87" xfId="0" applyFont="1" applyFill="1" applyBorder="1" applyAlignment="1">
      <alignment horizontal="center" vertical="center"/>
    </xf>
    <xf numFmtId="0" fontId="10" fillId="19" borderId="89" xfId="0" applyFont="1" applyFill="1" applyBorder="1" applyAlignment="1">
      <alignment horizontal="center" vertical="center" wrapText="1"/>
    </xf>
    <xf numFmtId="0" fontId="10" fillId="37" borderId="89" xfId="0" applyFont="1" applyFill="1" applyBorder="1" applyAlignment="1">
      <alignment horizontal="center" vertical="center" wrapText="1"/>
    </xf>
    <xf numFmtId="0" fontId="11" fillId="36" borderId="106" xfId="0" applyFont="1" applyFill="1" applyBorder="1" applyAlignment="1">
      <alignment horizontal="center" vertical="center"/>
    </xf>
    <xf numFmtId="0" fontId="9" fillId="9" borderId="77" xfId="0" applyFont="1" applyFill="1" applyBorder="1" applyAlignment="1">
      <alignment horizontal="center" vertical="center"/>
    </xf>
    <xf numFmtId="0" fontId="9" fillId="9" borderId="74" xfId="0" applyFont="1" applyFill="1" applyBorder="1" applyAlignment="1">
      <alignment horizontal="center" vertical="center"/>
    </xf>
    <xf numFmtId="164" fontId="3" fillId="9" borderId="74" xfId="0" applyNumberFormat="1" applyFont="1" applyFill="1" applyBorder="1" applyAlignment="1">
      <alignment horizontal="right" vertical="center"/>
    </xf>
    <xf numFmtId="164" fontId="9" fillId="33" borderId="74" xfId="0" applyNumberFormat="1" applyFont="1" applyFill="1" applyBorder="1" applyAlignment="1">
      <alignment vertical="center"/>
    </xf>
    <xf numFmtId="164" fontId="3" fillId="23" borderId="75" xfId="0" applyNumberFormat="1" applyFont="1" applyFill="1" applyBorder="1" applyAlignment="1">
      <alignment vertical="center"/>
    </xf>
    <xf numFmtId="0" fontId="7" fillId="9" borderId="90" xfId="0" applyFont="1" applyFill="1" applyBorder="1" applyAlignment="1">
      <alignment horizontal="center" vertical="center"/>
    </xf>
    <xf numFmtId="0" fontId="7" fillId="9" borderId="67" xfId="0" applyFont="1" applyFill="1" applyBorder="1" applyAlignment="1">
      <alignment horizontal="center" vertical="center"/>
    </xf>
    <xf numFmtId="164" fontId="9" fillId="33" borderId="51" xfId="0" applyNumberFormat="1" applyFont="1" applyFill="1" applyBorder="1" applyAlignment="1">
      <alignment vertical="center"/>
    </xf>
    <xf numFmtId="0" fontId="9" fillId="29" borderId="89" xfId="0" applyFont="1" applyFill="1" applyBorder="1" applyAlignment="1">
      <alignment horizontal="center"/>
    </xf>
    <xf numFmtId="0" fontId="9" fillId="29" borderId="35" xfId="0" applyFont="1" applyFill="1" applyBorder="1" applyAlignment="1">
      <alignment vertical="center" wrapText="1"/>
    </xf>
    <xf numFmtId="49" fontId="9" fillId="29" borderId="35" xfId="0" applyNumberFormat="1" applyFont="1" applyFill="1" applyBorder="1" applyAlignment="1">
      <alignment horizontal="center" vertical="center" wrapText="1"/>
    </xf>
    <xf numFmtId="0" fontId="12" fillId="29" borderId="35" xfId="0" applyFont="1" applyFill="1" applyBorder="1" applyAlignment="1">
      <alignment horizontal="center" vertical="center"/>
    </xf>
    <xf numFmtId="0" fontId="7" fillId="29" borderId="35" xfId="0" applyFont="1" applyFill="1" applyBorder="1" applyAlignment="1">
      <alignment horizontal="center" vertical="center"/>
    </xf>
    <xf numFmtId="0" fontId="10" fillId="44" borderId="35" xfId="0" applyFont="1" applyFill="1" applyBorder="1" applyAlignment="1">
      <alignment horizontal="center" vertical="center"/>
    </xf>
    <xf numFmtId="0" fontId="10" fillId="25" borderId="35" xfId="0" applyFont="1" applyFill="1" applyBorder="1" applyAlignment="1">
      <alignment horizontal="center" vertical="center"/>
    </xf>
    <xf numFmtId="0" fontId="10" fillId="28" borderId="35" xfId="0" applyFont="1" applyFill="1" applyBorder="1" applyAlignment="1">
      <alignment horizontal="center" vertical="center"/>
    </xf>
    <xf numFmtId="0" fontId="10" fillId="25" borderId="35" xfId="0" applyFont="1" applyFill="1" applyBorder="1" applyAlignment="1">
      <alignment horizontal="center" vertical="center" wrapText="1"/>
    </xf>
    <xf numFmtId="0" fontId="10" fillId="28" borderId="35" xfId="0" applyFont="1" applyFill="1" applyBorder="1" applyAlignment="1">
      <alignment horizontal="center" vertical="center" wrapText="1"/>
    </xf>
    <xf numFmtId="0" fontId="10" fillId="26" borderId="35" xfId="0" applyFont="1" applyFill="1" applyBorder="1" applyAlignment="1">
      <alignment horizontal="center" vertical="center"/>
    </xf>
    <xf numFmtId="0" fontId="10" fillId="26" borderId="35" xfId="0" applyFont="1" applyFill="1" applyBorder="1" applyAlignment="1">
      <alignment horizontal="center" vertical="center" wrapText="1"/>
    </xf>
    <xf numFmtId="0" fontId="10" fillId="27" borderId="35" xfId="0" applyFont="1" applyFill="1" applyBorder="1" applyAlignment="1">
      <alignment horizontal="center" vertical="center"/>
    </xf>
    <xf numFmtId="1" fontId="11" fillId="44" borderId="35" xfId="0" applyNumberFormat="1" applyFont="1" applyFill="1" applyBorder="1" applyAlignment="1">
      <alignment horizontal="center" vertical="center"/>
    </xf>
    <xf numFmtId="0" fontId="11" fillId="44" borderId="106" xfId="0" applyFont="1" applyFill="1" applyBorder="1" applyAlignment="1">
      <alignment horizontal="center" vertical="center"/>
    </xf>
    <xf numFmtId="0" fontId="9" fillId="29" borderId="90" xfId="0" applyFont="1" applyFill="1" applyBorder="1" applyAlignment="1">
      <alignment horizontal="center"/>
    </xf>
    <xf numFmtId="0" fontId="9" fillId="29" borderId="67" xfId="0" applyFont="1" applyFill="1" applyBorder="1" applyAlignment="1">
      <alignment horizontal="left" vertical="center"/>
    </xf>
    <xf numFmtId="49" fontId="9" fillId="29" borderId="67" xfId="0" applyNumberFormat="1" applyFont="1" applyFill="1" applyBorder="1" applyAlignment="1">
      <alignment horizontal="center" vertical="center"/>
    </xf>
    <xf numFmtId="0" fontId="9" fillId="29" borderId="67" xfId="0" applyFont="1" applyFill="1" applyBorder="1" applyAlignment="1">
      <alignment horizontal="center" vertical="top" wrapText="1"/>
    </xf>
    <xf numFmtId="0" fontId="9" fillId="29" borderId="67" xfId="0" applyFont="1" applyFill="1" applyBorder="1" applyAlignment="1">
      <alignment horizontal="center" vertical="center"/>
    </xf>
    <xf numFmtId="0" fontId="10" fillId="29" borderId="67" xfId="0" applyFont="1" applyFill="1" applyBorder="1" applyAlignment="1">
      <alignment horizontal="center" vertical="center"/>
    </xf>
    <xf numFmtId="0" fontId="10" fillId="44" borderId="67" xfId="0" applyFont="1" applyFill="1" applyBorder="1" applyAlignment="1">
      <alignment horizontal="center" vertical="center"/>
    </xf>
    <xf numFmtId="0" fontId="10" fillId="25" borderId="67" xfId="0" applyFont="1" applyFill="1" applyBorder="1" applyAlignment="1">
      <alignment horizontal="center" vertical="center"/>
    </xf>
    <xf numFmtId="0" fontId="10" fillId="28" borderId="67" xfId="0" applyFont="1" applyFill="1" applyBorder="1" applyAlignment="1">
      <alignment horizontal="center" vertical="center"/>
    </xf>
    <xf numFmtId="0" fontId="10" fillId="25" borderId="67" xfId="0" applyFont="1" applyFill="1" applyBorder="1" applyAlignment="1">
      <alignment horizontal="center" vertical="center" wrapText="1"/>
    </xf>
    <xf numFmtId="0" fontId="10" fillId="28" borderId="67" xfId="0" applyFont="1" applyFill="1" applyBorder="1" applyAlignment="1">
      <alignment horizontal="center" vertical="center" wrapText="1"/>
    </xf>
    <xf numFmtId="0" fontId="10" fillId="26" borderId="67" xfId="0" applyFont="1" applyFill="1" applyBorder="1" applyAlignment="1">
      <alignment horizontal="center" vertical="center"/>
    </xf>
    <xf numFmtId="0" fontId="10" fillId="26" borderId="67" xfId="0" applyFont="1" applyFill="1" applyBorder="1" applyAlignment="1">
      <alignment horizontal="center" vertical="center" wrapText="1"/>
    </xf>
    <xf numFmtId="0" fontId="10" fillId="27" borderId="67" xfId="0" applyFont="1" applyFill="1" applyBorder="1" applyAlignment="1">
      <alignment horizontal="center" vertical="center"/>
    </xf>
    <xf numFmtId="1" fontId="11" fillId="44" borderId="67" xfId="0" applyNumberFormat="1" applyFont="1" applyFill="1" applyBorder="1" applyAlignment="1">
      <alignment horizontal="center" vertical="center"/>
    </xf>
    <xf numFmtId="0" fontId="11" fillId="44" borderId="107" xfId="0" applyFont="1" applyFill="1" applyBorder="1" applyAlignment="1">
      <alignment horizontal="center" vertical="center"/>
    </xf>
    <xf numFmtId="0" fontId="9" fillId="29" borderId="50" xfId="0" applyFont="1" applyFill="1" applyBorder="1" applyAlignment="1">
      <alignment horizontal="center"/>
    </xf>
    <xf numFmtId="0" fontId="12" fillId="29" borderId="51" xfId="0" applyFont="1" applyFill="1" applyBorder="1" applyAlignment="1">
      <alignment wrapText="1"/>
    </xf>
    <xf numFmtId="0" fontId="12" fillId="29" borderId="51" xfId="0" applyFont="1" applyFill="1" applyBorder="1" applyAlignment="1">
      <alignment horizontal="center"/>
    </xf>
    <xf numFmtId="0" fontId="12" fillId="29" borderId="51" xfId="0" applyFont="1" applyFill="1" applyBorder="1"/>
    <xf numFmtId="0" fontId="10" fillId="29" borderId="52" xfId="0" applyFont="1" applyFill="1" applyBorder="1" applyAlignment="1">
      <alignment horizontal="center" vertical="center"/>
    </xf>
    <xf numFmtId="0" fontId="10" fillId="44" borderId="14" xfId="0" applyFont="1" applyFill="1" applyBorder="1" applyAlignment="1">
      <alignment horizontal="center" vertical="center"/>
    </xf>
    <xf numFmtId="0" fontId="10" fillId="44" borderId="1" xfId="0" applyFont="1" applyFill="1" applyBorder="1" applyAlignment="1">
      <alignment horizontal="center" vertical="center"/>
    </xf>
    <xf numFmtId="0" fontId="10" fillId="25" borderId="22" xfId="0" applyFont="1" applyFill="1" applyBorder="1" applyAlignment="1">
      <alignment horizontal="center" vertical="center"/>
    </xf>
    <xf numFmtId="0" fontId="10" fillId="28" borderId="23" xfId="0" applyFont="1" applyFill="1" applyBorder="1" applyAlignment="1">
      <alignment horizontal="center" vertical="center"/>
    </xf>
    <xf numFmtId="0" fontId="10" fillId="25" borderId="24" xfId="0" applyFont="1" applyFill="1" applyBorder="1" applyAlignment="1">
      <alignment horizontal="center" vertical="center"/>
    </xf>
    <xf numFmtId="0" fontId="10" fillId="28" borderId="9" xfId="0" applyFont="1" applyFill="1" applyBorder="1" applyAlignment="1">
      <alignment horizontal="center" vertical="center"/>
    </xf>
    <xf numFmtId="0" fontId="10" fillId="25" borderId="90" xfId="0" applyFont="1" applyFill="1" applyBorder="1" applyAlignment="1">
      <alignment horizontal="center" vertical="center" wrapText="1"/>
    </xf>
    <xf numFmtId="0" fontId="7" fillId="27" borderId="67" xfId="0" applyFont="1" applyFill="1" applyBorder="1" applyAlignment="1">
      <alignment horizontal="center" vertical="center"/>
    </xf>
    <xf numFmtId="0" fontId="7" fillId="28" borderId="67" xfId="0" applyFont="1" applyFill="1" applyBorder="1" applyAlignment="1">
      <alignment horizontal="center" vertical="center"/>
    </xf>
    <xf numFmtId="0" fontId="12" fillId="32" borderId="87" xfId="0" applyFont="1" applyFill="1" applyBorder="1" applyAlignment="1">
      <alignment horizontal="center" wrapText="1"/>
    </xf>
    <xf numFmtId="0" fontId="12" fillId="29" borderId="35" xfId="0" applyFont="1" applyFill="1" applyBorder="1" applyAlignment="1">
      <alignment horizontal="center" wrapText="1"/>
    </xf>
    <xf numFmtId="0" fontId="12" fillId="29" borderId="51" xfId="0" applyFont="1" applyFill="1" applyBorder="1" applyAlignment="1">
      <alignment horizontal="center" vertical="center"/>
    </xf>
    <xf numFmtId="0" fontId="3" fillId="18" borderId="58" xfId="0" applyFont="1" applyFill="1" applyBorder="1" applyAlignment="1">
      <alignment horizontal="center" vertical="center" wrapText="1"/>
    </xf>
    <xf numFmtId="0" fontId="4" fillId="17" borderId="58" xfId="0" applyFont="1" applyFill="1" applyBorder="1"/>
    <xf numFmtId="0" fontId="4" fillId="17" borderId="47" xfId="0" applyFont="1" applyFill="1" applyBorder="1"/>
    <xf numFmtId="0" fontId="3" fillId="18" borderId="43" xfId="0" applyFont="1" applyFill="1" applyBorder="1" applyAlignment="1">
      <alignment horizontal="center" vertical="center" wrapText="1"/>
    </xf>
    <xf numFmtId="0" fontId="4" fillId="17" borderId="43" xfId="0" applyFont="1" applyFill="1" applyBorder="1"/>
    <xf numFmtId="0" fontId="4" fillId="17" borderId="46" xfId="0" applyFont="1" applyFill="1" applyBorder="1"/>
    <xf numFmtId="0" fontId="5" fillId="19" borderId="59" xfId="0" applyFont="1" applyFill="1" applyBorder="1" applyAlignment="1">
      <alignment horizontal="center" vertical="center" wrapText="1"/>
    </xf>
    <xf numFmtId="0" fontId="4" fillId="17" borderId="12" xfId="0" applyFont="1" applyFill="1" applyBorder="1"/>
    <xf numFmtId="0" fontId="2" fillId="0" borderId="0" xfId="0" applyFont="1" applyAlignment="1">
      <alignment horizontal="left" vertical="center" wrapText="1"/>
    </xf>
    <xf numFmtId="0" fontId="0" fillId="0" borderId="0" xfId="0"/>
    <xf numFmtId="0" fontId="3" fillId="2" borderId="39" xfId="0" applyFont="1" applyFill="1" applyBorder="1" applyAlignment="1">
      <alignment horizontal="center" vertical="center"/>
    </xf>
    <xf numFmtId="0" fontId="4" fillId="0" borderId="43" xfId="0" applyFont="1" applyBorder="1"/>
    <xf numFmtId="0" fontId="4" fillId="0" borderId="46" xfId="0" applyFont="1" applyBorder="1"/>
    <xf numFmtId="0" fontId="3" fillId="2" borderId="40" xfId="0" applyFont="1" applyFill="1" applyBorder="1" applyAlignment="1">
      <alignment horizontal="center" vertical="center" wrapText="1"/>
    </xf>
    <xf numFmtId="0" fontId="4" fillId="0" borderId="41" xfId="0" applyFont="1" applyBorder="1"/>
    <xf numFmtId="0" fontId="4" fillId="0" borderId="42" xfId="0" applyFont="1" applyBorder="1"/>
    <xf numFmtId="0" fontId="4" fillId="0" borderId="18" xfId="0" applyFont="1" applyBorder="1"/>
    <xf numFmtId="0" fontId="4" fillId="0" borderId="27" xfId="0" applyFont="1" applyBorder="1"/>
    <xf numFmtId="0" fontId="4" fillId="0" borderId="44" xfId="0" applyFont="1" applyBorder="1"/>
    <xf numFmtId="0" fontId="5" fillId="16" borderId="54" xfId="0" applyFont="1" applyFill="1" applyBorder="1" applyAlignment="1">
      <alignment horizontal="center"/>
    </xf>
    <xf numFmtId="0" fontId="4" fillId="17" borderId="55" xfId="0" applyFont="1" applyFill="1" applyBorder="1"/>
    <xf numFmtId="0" fontId="4" fillId="17" borderId="56" xfId="0" applyFont="1" applyFill="1" applyBorder="1"/>
    <xf numFmtId="0" fontId="3" fillId="18" borderId="30" xfId="0" applyFont="1" applyFill="1" applyBorder="1" applyAlignment="1">
      <alignment horizontal="center" vertical="center" wrapText="1"/>
    </xf>
    <xf numFmtId="0" fontId="4" fillId="17" borderId="30" xfId="0" applyFont="1" applyFill="1" applyBorder="1"/>
    <xf numFmtId="0" fontId="4" fillId="17" borderId="29" xfId="0" applyFont="1" applyFill="1" applyBorder="1"/>
    <xf numFmtId="2" fontId="3" fillId="18" borderId="30" xfId="0" applyNumberFormat="1" applyFont="1" applyFill="1" applyBorder="1" applyAlignment="1">
      <alignment horizontal="center" vertical="center" wrapText="1"/>
    </xf>
    <xf numFmtId="2" fontId="3" fillId="18" borderId="58" xfId="0" applyNumberFormat="1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4" fillId="0" borderId="29" xfId="0" applyFont="1" applyBorder="1"/>
    <xf numFmtId="49" fontId="3" fillId="2" borderId="25" xfId="0" applyNumberFormat="1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4" fillId="0" borderId="38" xfId="0" applyFont="1" applyBorder="1"/>
    <xf numFmtId="0" fontId="4" fillId="0" borderId="21" xfId="0" applyFont="1" applyBorder="1"/>
    <xf numFmtId="0" fontId="3" fillId="3" borderId="53" xfId="0" applyFont="1" applyFill="1" applyBorder="1" applyAlignment="1">
      <alignment horizontal="center" vertical="center" wrapText="1"/>
    </xf>
    <xf numFmtId="0" fontId="4" fillId="0" borderId="53" xfId="0" applyFont="1" applyBorder="1"/>
    <xf numFmtId="0" fontId="3" fillId="16" borderId="57" xfId="0" applyFont="1" applyFill="1" applyBorder="1" applyAlignment="1">
      <alignment horizontal="center" vertical="center"/>
    </xf>
    <xf numFmtId="0" fontId="4" fillId="17" borderId="27" xfId="0" applyFont="1" applyFill="1" applyBorder="1"/>
    <xf numFmtId="0" fontId="4" fillId="17" borderId="28" xfId="0" applyFont="1" applyFill="1" applyBorder="1"/>
    <xf numFmtId="0" fontId="4" fillId="17" borderId="21" xfId="0" applyFont="1" applyFill="1" applyBorder="1"/>
    <xf numFmtId="0" fontId="3" fillId="2" borderId="45" xfId="0" applyFont="1" applyFill="1" applyBorder="1" applyAlignment="1">
      <alignment horizontal="center" vertical="center" wrapText="1"/>
    </xf>
    <xf numFmtId="0" fontId="4" fillId="0" borderId="47" xfId="0" applyFont="1" applyBorder="1"/>
    <xf numFmtId="0" fontId="6" fillId="19" borderId="35" xfId="0" applyFont="1" applyFill="1" applyBorder="1" applyAlignment="1">
      <alignment horizontal="center" vertical="center" wrapText="1"/>
    </xf>
    <xf numFmtId="0" fontId="4" fillId="17" borderId="35" xfId="0" applyFont="1" applyFill="1" applyBorder="1"/>
    <xf numFmtId="0" fontId="5" fillId="20" borderId="35" xfId="0" applyFont="1" applyFill="1" applyBorder="1" applyAlignment="1">
      <alignment horizontal="center" vertical="center" wrapText="1"/>
    </xf>
    <xf numFmtId="0" fontId="6" fillId="20" borderId="35" xfId="0" applyFont="1" applyFill="1" applyBorder="1" applyAlignment="1">
      <alignment horizontal="center" vertical="center" wrapText="1"/>
    </xf>
    <xf numFmtId="0" fontId="5" fillId="21" borderId="35" xfId="0" applyFont="1" applyFill="1" applyBorder="1" applyAlignment="1">
      <alignment horizontal="center" vertical="center" wrapText="1"/>
    </xf>
    <xf numFmtId="0" fontId="3" fillId="18" borderId="34" xfId="0" applyFont="1" applyFill="1" applyBorder="1" applyAlignment="1">
      <alignment horizontal="center" vertical="center" wrapText="1"/>
    </xf>
    <xf numFmtId="0" fontId="6" fillId="0" borderId="100" xfId="0" applyFont="1" applyBorder="1" applyAlignment="1">
      <alignment horizontal="right" vertical="center"/>
    </xf>
    <xf numFmtId="0" fontId="6" fillId="0" borderId="101" xfId="0" applyFont="1" applyBorder="1" applyAlignment="1">
      <alignment horizontal="right" vertical="center"/>
    </xf>
    <xf numFmtId="0" fontId="6" fillId="0" borderId="102" xfId="0" applyFont="1" applyBorder="1" applyAlignment="1">
      <alignment horizontal="right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8" fillId="4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13" xfId="0" applyFont="1" applyBorder="1"/>
    <xf numFmtId="0" fontId="8" fillId="4" borderId="59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18" fillId="2" borderId="78" xfId="0" applyFont="1" applyFill="1" applyBorder="1" applyAlignment="1">
      <alignment horizontal="center"/>
    </xf>
    <xf numFmtId="0" fontId="4" fillId="0" borderId="55" xfId="0" applyFont="1" applyBorder="1"/>
    <xf numFmtId="0" fontId="17" fillId="2" borderId="9" xfId="0" applyFont="1" applyFill="1" applyBorder="1" applyAlignment="1">
      <alignment horizontal="left"/>
    </xf>
    <xf numFmtId="0" fontId="4" fillId="0" borderId="31" xfId="0" applyFont="1" applyBorder="1"/>
    <xf numFmtId="0" fontId="34" fillId="14" borderId="35" xfId="0" applyFont="1" applyFill="1" applyBorder="1" applyAlignment="1">
      <alignment horizontal="center" vertical="center"/>
    </xf>
    <xf numFmtId="0" fontId="30" fillId="14" borderId="35" xfId="0" applyFont="1" applyFill="1" applyBorder="1" applyAlignment="1">
      <alignment horizontal="center" vertical="center"/>
    </xf>
    <xf numFmtId="0" fontId="24" fillId="12" borderId="0" xfId="0" applyFont="1" applyFill="1" applyAlignment="1" applyProtection="1">
      <alignment horizontal="center" vertical="center" wrapText="1"/>
      <protection locked="0"/>
    </xf>
    <xf numFmtId="0" fontId="17" fillId="0" borderId="41" xfId="0" applyFont="1" applyBorder="1" applyAlignment="1">
      <alignment horizontal="center" wrapText="1"/>
    </xf>
    <xf numFmtId="0" fontId="17" fillId="2" borderId="32" xfId="0" applyFont="1" applyFill="1" applyBorder="1" applyAlignment="1">
      <alignment horizontal="left"/>
    </xf>
    <xf numFmtId="0" fontId="4" fillId="0" borderId="33" xfId="0" applyFont="1" applyBorder="1"/>
    <xf numFmtId="0" fontId="17" fillId="2" borderId="66" xfId="0" applyFont="1" applyFill="1" applyBorder="1" applyAlignment="1">
      <alignment horizontal="left"/>
    </xf>
    <xf numFmtId="0" fontId="4" fillId="0" borderId="79" xfId="0" applyFont="1" applyBorder="1"/>
    <xf numFmtId="0" fontId="15" fillId="2" borderId="40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left"/>
    </xf>
    <xf numFmtId="0" fontId="6" fillId="0" borderId="82" xfId="0" applyFont="1" applyBorder="1" applyAlignment="1">
      <alignment horizontal="right" vertical="center"/>
    </xf>
    <xf numFmtId="0" fontId="0" fillId="0" borderId="83" xfId="0" applyBorder="1"/>
    <xf numFmtId="49" fontId="9" fillId="32" borderId="32" xfId="0" applyNumberFormat="1" applyFont="1" applyFill="1" applyBorder="1" applyAlignment="1">
      <alignment horizontal="center" vertical="center" wrapText="1"/>
    </xf>
    <xf numFmtId="0" fontId="4" fillId="17" borderId="34" xfId="0" applyFont="1" applyFill="1" applyBorder="1"/>
    <xf numFmtId="0" fontId="6" fillId="0" borderId="92" xfId="0" applyFont="1" applyBorder="1" applyAlignment="1">
      <alignment horizontal="right" vertical="center"/>
    </xf>
    <xf numFmtId="0" fontId="6" fillId="0" borderId="93" xfId="0" applyFont="1" applyBorder="1" applyAlignment="1">
      <alignment horizontal="right" vertical="center"/>
    </xf>
    <xf numFmtId="0" fontId="6" fillId="0" borderId="104" xfId="0" applyFont="1" applyBorder="1" applyAlignment="1">
      <alignment horizontal="right" vertical="center"/>
    </xf>
    <xf numFmtId="0" fontId="8" fillId="4" borderId="8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17" fillId="0" borderId="28" xfId="0" applyFont="1" applyBorder="1" applyAlignment="1">
      <alignment horizontal="center" wrapText="1"/>
    </xf>
    <xf numFmtId="0" fontId="16" fillId="2" borderId="66" xfId="0" applyFont="1" applyFill="1" applyBorder="1" applyAlignment="1">
      <alignment horizontal="left"/>
    </xf>
    <xf numFmtId="0" fontId="0" fillId="0" borderId="92" xfId="0" applyBorder="1" applyAlignment="1">
      <alignment horizontal="center" wrapText="1"/>
    </xf>
    <xf numFmtId="0" fontId="0" fillId="0" borderId="93" xfId="0" applyBorder="1" applyAlignment="1">
      <alignment horizontal="center" wrapText="1"/>
    </xf>
    <xf numFmtId="0" fontId="0" fillId="0" borderId="94" xfId="0" applyBorder="1" applyAlignment="1">
      <alignment horizontal="center" wrapText="1"/>
    </xf>
    <xf numFmtId="0" fontId="35" fillId="17" borderId="86" xfId="0" applyFont="1" applyFill="1" applyBorder="1" applyAlignment="1" applyProtection="1">
      <alignment horizontal="center" vertical="center"/>
      <protection locked="0"/>
    </xf>
    <xf numFmtId="0" fontId="35" fillId="17" borderId="89" xfId="0" applyFont="1" applyFill="1" applyBorder="1" applyAlignment="1" applyProtection="1">
      <alignment horizontal="center" vertical="center"/>
      <protection locked="0"/>
    </xf>
    <xf numFmtId="0" fontId="35" fillId="17" borderId="90" xfId="0" applyFont="1" applyFill="1" applyBorder="1" applyAlignment="1" applyProtection="1">
      <alignment horizontal="center" vertical="center"/>
      <protection locked="0"/>
    </xf>
    <xf numFmtId="0" fontId="35" fillId="13" borderId="86" xfId="0" applyFont="1" applyFill="1" applyBorder="1" applyAlignment="1" applyProtection="1">
      <alignment horizontal="center" vertical="center"/>
      <protection locked="0"/>
    </xf>
    <xf numFmtId="0" fontId="35" fillId="13" borderId="89" xfId="0" applyFont="1" applyFill="1" applyBorder="1" applyAlignment="1" applyProtection="1">
      <alignment horizontal="center" vertical="center"/>
      <protection locked="0"/>
    </xf>
    <xf numFmtId="0" fontId="35" fillId="13" borderId="91" xfId="0" applyFont="1" applyFill="1" applyBorder="1" applyAlignment="1" applyProtection="1">
      <alignment horizontal="center" vertical="center"/>
      <protection locked="0"/>
    </xf>
    <xf numFmtId="0" fontId="35" fillId="24" borderId="86" xfId="0" applyFont="1" applyFill="1" applyBorder="1" applyAlignment="1" applyProtection="1">
      <alignment horizontal="center" vertical="center"/>
      <protection locked="0"/>
    </xf>
    <xf numFmtId="0" fontId="35" fillId="24" borderId="89" xfId="0" applyFont="1" applyFill="1" applyBorder="1" applyAlignment="1" applyProtection="1">
      <alignment horizontal="center" vertical="center"/>
      <protection locked="0"/>
    </xf>
    <xf numFmtId="0" fontId="35" fillId="24" borderId="90" xfId="0" applyFont="1" applyFill="1" applyBorder="1" applyAlignment="1" applyProtection="1">
      <alignment horizontal="center" vertical="center"/>
      <protection locked="0"/>
    </xf>
  </cellXfs>
  <cellStyles count="3">
    <cellStyle name="Normalny" xfId="0" builtinId="0"/>
    <cellStyle name="Normalny 2" xfId="2" xr:uid="{2FAABA17-1A9A-4741-9241-EA5AB3FDF638}"/>
    <cellStyle name="Walutowy 2" xfId="1" xr:uid="{EA6018CC-B822-4C19-AAAF-324DB538E0E7}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EF15F-83D2-4E61-B572-4F5C17184A30}">
  <sheetPr>
    <pageSetUpPr fitToPage="1"/>
  </sheetPr>
  <dimension ref="A1:AS973"/>
  <sheetViews>
    <sheetView view="pageBreakPreview" zoomScale="70" zoomScaleNormal="50" zoomScaleSheetLayoutView="70" workbookViewId="0">
      <pane ySplit="6" topLeftCell="A7" activePane="bottomLeft" state="frozen"/>
      <selection pane="bottomLeft" activeCell="AJ19" sqref="AJ19:AM20"/>
    </sheetView>
  </sheetViews>
  <sheetFormatPr defaultColWidth="14.44140625" defaultRowHeight="15" customHeight="1" x14ac:dyDescent="0.3"/>
  <cols>
    <col min="1" max="1" width="9.109375" customWidth="1"/>
    <col min="2" max="2" width="22.88671875" customWidth="1"/>
    <col min="3" max="3" width="9.5546875" customWidth="1"/>
    <col min="4" max="4" width="30.33203125" customWidth="1"/>
    <col min="5" max="5" width="9.109375" customWidth="1"/>
    <col min="6" max="6" width="15.88671875" customWidth="1"/>
    <col min="7" max="7" width="12" hidden="1" customWidth="1"/>
    <col min="8" max="8" width="9.109375" hidden="1" customWidth="1"/>
    <col min="9" max="9" width="12.33203125" hidden="1" customWidth="1"/>
    <col min="10" max="10" width="11.33203125" hidden="1" customWidth="1"/>
    <col min="11" max="11" width="9.6640625" hidden="1" customWidth="1"/>
    <col min="12" max="12" width="11.33203125" hidden="1" customWidth="1"/>
    <col min="13" max="13" width="11.88671875" hidden="1" customWidth="1"/>
    <col min="14" max="14" width="12.5546875" hidden="1" customWidth="1"/>
    <col min="15" max="15" width="9.5546875" hidden="1" customWidth="1"/>
    <col min="16" max="16" width="13.109375" hidden="1" customWidth="1"/>
    <col min="17" max="17" width="9.33203125" hidden="1" customWidth="1"/>
    <col min="18" max="18" width="12.44140625" hidden="1" customWidth="1"/>
    <col min="19" max="19" width="9.33203125" hidden="1" customWidth="1"/>
    <col min="20" max="24" width="13.88671875" hidden="1" customWidth="1"/>
    <col min="25" max="26" width="13.88671875" customWidth="1"/>
    <col min="27" max="27" width="11.44140625" hidden="1" customWidth="1"/>
    <col min="28" max="28" width="12.5546875" hidden="1" customWidth="1"/>
    <col min="29" max="29" width="11.6640625" hidden="1" customWidth="1"/>
    <col min="30" max="30" width="11.88671875" hidden="1" customWidth="1"/>
    <col min="31" max="31" width="12.6640625" hidden="1" customWidth="1"/>
    <col min="32" max="32" width="12.109375" hidden="1" customWidth="1"/>
    <col min="33" max="33" width="15.5546875" customWidth="1"/>
    <col min="34" max="34" width="15.77734375" customWidth="1"/>
    <col min="35" max="35" width="11.33203125" customWidth="1"/>
    <col min="36" max="36" width="12.109375" customWidth="1"/>
    <col min="37" max="37" width="9.109375" customWidth="1"/>
    <col min="38" max="38" width="12" customWidth="1"/>
    <col min="39" max="39" width="12.6640625" customWidth="1"/>
    <col min="40" max="40" width="13.33203125" customWidth="1"/>
    <col min="41" max="41" width="15" customWidth="1"/>
    <col min="42" max="42" width="13.44140625" customWidth="1"/>
    <col min="43" max="43" width="15.44140625" customWidth="1"/>
    <col min="44" max="44" width="11.88671875" customWidth="1"/>
    <col min="45" max="45" width="17.109375" customWidth="1"/>
  </cols>
  <sheetData>
    <row r="1" spans="1:45" ht="69" customHeight="1" thickBot="1" x14ac:dyDescent="0.35">
      <c r="A1" s="496" t="s">
        <v>115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  <c r="AG1" s="497"/>
      <c r="AH1" s="497"/>
      <c r="AI1" s="497"/>
      <c r="AJ1" s="497"/>
      <c r="AK1" s="497"/>
      <c r="AL1" s="497"/>
      <c r="AM1" s="497"/>
      <c r="AN1" s="497"/>
      <c r="AO1" s="497"/>
      <c r="AP1" s="497"/>
      <c r="AQ1" s="497"/>
      <c r="AR1" s="497"/>
      <c r="AS1" s="497"/>
    </row>
    <row r="2" spans="1:45" ht="91.2" customHeight="1" x14ac:dyDescent="0.4">
      <c r="A2" s="498"/>
      <c r="B2" s="501" t="s">
        <v>0</v>
      </c>
      <c r="C2" s="502"/>
      <c r="D2" s="502"/>
      <c r="E2" s="502"/>
      <c r="F2" s="503"/>
      <c r="G2" s="117"/>
      <c r="H2" s="124"/>
      <c r="I2" s="507" t="s">
        <v>1</v>
      </c>
      <c r="J2" s="508"/>
      <c r="K2" s="508"/>
      <c r="L2" s="508"/>
      <c r="M2" s="508"/>
      <c r="N2" s="508"/>
      <c r="O2" s="508"/>
      <c r="P2" s="508"/>
      <c r="Q2" s="508"/>
      <c r="R2" s="508"/>
      <c r="S2" s="508"/>
      <c r="T2" s="508"/>
      <c r="U2" s="508"/>
      <c r="V2" s="508"/>
      <c r="W2" s="508"/>
      <c r="X2" s="508"/>
      <c r="Y2" s="508"/>
      <c r="Z2" s="508"/>
      <c r="AA2" s="508"/>
      <c r="AB2" s="508"/>
      <c r="AC2" s="508"/>
      <c r="AD2" s="508"/>
      <c r="AE2" s="508"/>
      <c r="AF2" s="508"/>
      <c r="AG2" s="508"/>
      <c r="AH2" s="508"/>
      <c r="AI2" s="508"/>
      <c r="AJ2" s="508"/>
      <c r="AK2" s="508"/>
      <c r="AL2" s="508"/>
      <c r="AM2" s="508"/>
      <c r="AN2" s="509"/>
      <c r="AO2" s="507" t="s">
        <v>97</v>
      </c>
      <c r="AP2" s="508"/>
      <c r="AQ2" s="508"/>
      <c r="AR2" s="508"/>
      <c r="AS2" s="509"/>
    </row>
    <row r="3" spans="1:45" ht="33" customHeight="1" thickBot="1" x14ac:dyDescent="0.35">
      <c r="A3" s="499"/>
      <c r="B3" s="504"/>
      <c r="C3" s="505"/>
      <c r="D3" s="505"/>
      <c r="E3" s="505"/>
      <c r="F3" s="506"/>
      <c r="G3" s="518" t="s">
        <v>2</v>
      </c>
      <c r="H3" s="521" t="s">
        <v>3</v>
      </c>
      <c r="I3" s="523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6"/>
      <c r="AL3" s="510" t="s">
        <v>2</v>
      </c>
      <c r="AM3" s="510" t="s">
        <v>3</v>
      </c>
      <c r="AN3" s="488" t="s">
        <v>4</v>
      </c>
      <c r="AO3" s="491" t="s">
        <v>5</v>
      </c>
      <c r="AP3" s="510" t="s">
        <v>6</v>
      </c>
      <c r="AQ3" s="513" t="s">
        <v>7</v>
      </c>
      <c r="AR3" s="513" t="s">
        <v>8</v>
      </c>
      <c r="AS3" s="514" t="s">
        <v>9</v>
      </c>
    </row>
    <row r="4" spans="1:45" ht="30.75" customHeight="1" thickBot="1" x14ac:dyDescent="0.35">
      <c r="A4" s="499"/>
      <c r="B4" s="515" t="s">
        <v>10</v>
      </c>
      <c r="C4" s="517" t="s">
        <v>11</v>
      </c>
      <c r="D4" s="515" t="s">
        <v>12</v>
      </c>
      <c r="E4" s="515" t="s">
        <v>13</v>
      </c>
      <c r="F4" s="527" t="s">
        <v>14</v>
      </c>
      <c r="G4" s="519"/>
      <c r="H4" s="522"/>
      <c r="I4" s="494" t="s">
        <v>15</v>
      </c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495"/>
      <c r="U4" s="495"/>
      <c r="V4" s="495"/>
      <c r="W4" s="495"/>
      <c r="X4" s="495"/>
      <c r="Y4" s="529" t="s">
        <v>16</v>
      </c>
      <c r="Z4" s="530"/>
      <c r="AA4" s="531" t="s">
        <v>17</v>
      </c>
      <c r="AB4" s="530"/>
      <c r="AC4" s="530"/>
      <c r="AD4" s="530"/>
      <c r="AE4" s="530"/>
      <c r="AF4" s="530"/>
      <c r="AG4" s="532" t="s">
        <v>17</v>
      </c>
      <c r="AH4" s="530"/>
      <c r="AI4" s="533" t="s">
        <v>18</v>
      </c>
      <c r="AJ4" s="530"/>
      <c r="AK4" s="534" t="s">
        <v>19</v>
      </c>
      <c r="AL4" s="511"/>
      <c r="AM4" s="511"/>
      <c r="AN4" s="489"/>
      <c r="AO4" s="492"/>
      <c r="AP4" s="511"/>
      <c r="AQ4" s="511"/>
      <c r="AR4" s="511"/>
      <c r="AS4" s="489"/>
    </row>
    <row r="5" spans="1:45" ht="42" thickBot="1" x14ac:dyDescent="0.35">
      <c r="A5" s="500"/>
      <c r="B5" s="516"/>
      <c r="C5" s="516"/>
      <c r="D5" s="516"/>
      <c r="E5" s="516"/>
      <c r="F5" s="528"/>
      <c r="G5" s="520"/>
      <c r="H5" s="504"/>
      <c r="I5" s="130" t="s">
        <v>20</v>
      </c>
      <c r="J5" s="97" t="s">
        <v>21</v>
      </c>
      <c r="K5" s="96" t="s">
        <v>20</v>
      </c>
      <c r="L5" s="97" t="s">
        <v>21</v>
      </c>
      <c r="M5" s="96" t="s">
        <v>20</v>
      </c>
      <c r="N5" s="97" t="s">
        <v>21</v>
      </c>
      <c r="O5" s="98" t="s">
        <v>20</v>
      </c>
      <c r="P5" s="99" t="s">
        <v>21</v>
      </c>
      <c r="Q5" s="96" t="s">
        <v>20</v>
      </c>
      <c r="R5" s="97" t="s">
        <v>21</v>
      </c>
      <c r="S5" s="98" t="s">
        <v>20</v>
      </c>
      <c r="T5" s="100" t="s">
        <v>21</v>
      </c>
      <c r="U5" s="98" t="s">
        <v>20</v>
      </c>
      <c r="V5" s="100" t="s">
        <v>21</v>
      </c>
      <c r="W5" s="98" t="s">
        <v>20</v>
      </c>
      <c r="X5" s="100" t="s">
        <v>21</v>
      </c>
      <c r="Y5" s="105" t="s">
        <v>20</v>
      </c>
      <c r="Z5" s="106" t="s">
        <v>21</v>
      </c>
      <c r="AA5" s="107" t="s">
        <v>20</v>
      </c>
      <c r="AB5" s="106" t="s">
        <v>21</v>
      </c>
      <c r="AC5" s="107" t="s">
        <v>20</v>
      </c>
      <c r="AD5" s="106" t="s">
        <v>21</v>
      </c>
      <c r="AE5" s="107" t="s">
        <v>20</v>
      </c>
      <c r="AF5" s="106" t="s">
        <v>21</v>
      </c>
      <c r="AG5" s="107" t="s">
        <v>20</v>
      </c>
      <c r="AH5" s="106" t="s">
        <v>21</v>
      </c>
      <c r="AI5" s="108" t="s">
        <v>22</v>
      </c>
      <c r="AJ5" s="106" t="s">
        <v>21</v>
      </c>
      <c r="AK5" s="526"/>
      <c r="AL5" s="512"/>
      <c r="AM5" s="512"/>
      <c r="AN5" s="490"/>
      <c r="AO5" s="493"/>
      <c r="AP5" s="512"/>
      <c r="AQ5" s="512"/>
      <c r="AR5" s="512"/>
      <c r="AS5" s="490"/>
    </row>
    <row r="6" spans="1:45" ht="15" customHeight="1" thickBot="1" x14ac:dyDescent="0.35">
      <c r="A6" s="119">
        <v>1</v>
      </c>
      <c r="B6" s="1">
        <v>2</v>
      </c>
      <c r="C6" s="1">
        <v>3</v>
      </c>
      <c r="D6" s="1">
        <v>4</v>
      </c>
      <c r="E6" s="1">
        <v>5</v>
      </c>
      <c r="F6" s="120">
        <v>6</v>
      </c>
      <c r="G6" s="3">
        <v>11</v>
      </c>
      <c r="H6" s="2">
        <v>12</v>
      </c>
      <c r="I6" s="543" t="s">
        <v>23</v>
      </c>
      <c r="J6" s="539"/>
      <c r="K6" s="538" t="s">
        <v>24</v>
      </c>
      <c r="L6" s="539"/>
      <c r="M6" s="538" t="s">
        <v>25</v>
      </c>
      <c r="N6" s="539"/>
      <c r="O6" s="538" t="s">
        <v>26</v>
      </c>
      <c r="P6" s="539"/>
      <c r="Q6" s="544" t="s">
        <v>27</v>
      </c>
      <c r="R6" s="539"/>
      <c r="S6" s="538" t="s">
        <v>28</v>
      </c>
      <c r="T6" s="539"/>
      <c r="U6" s="540" t="s">
        <v>29</v>
      </c>
      <c r="V6" s="541"/>
      <c r="W6" s="540" t="s">
        <v>30</v>
      </c>
      <c r="X6" s="542"/>
      <c r="Y6" s="2" t="s">
        <v>31</v>
      </c>
      <c r="Z6" s="2" t="s">
        <v>31</v>
      </c>
      <c r="AA6" s="2" t="s">
        <v>32</v>
      </c>
      <c r="AB6" s="2"/>
      <c r="AC6" s="2" t="s">
        <v>33</v>
      </c>
      <c r="AD6" s="2"/>
      <c r="AE6" s="2" t="s">
        <v>34</v>
      </c>
      <c r="AF6" s="2"/>
      <c r="AG6" s="2" t="s">
        <v>31</v>
      </c>
      <c r="AH6" s="2" t="s">
        <v>35</v>
      </c>
      <c r="AI6" s="2" t="s">
        <v>31</v>
      </c>
      <c r="AJ6" s="2" t="s">
        <v>31</v>
      </c>
      <c r="AK6" s="2">
        <v>10</v>
      </c>
      <c r="AL6" s="2">
        <v>11</v>
      </c>
      <c r="AM6" s="2">
        <v>12</v>
      </c>
      <c r="AN6" s="120">
        <v>13</v>
      </c>
      <c r="AO6" s="119">
        <v>14</v>
      </c>
      <c r="AP6" s="1">
        <v>15</v>
      </c>
      <c r="AQ6" s="1">
        <v>16</v>
      </c>
      <c r="AR6" s="1">
        <v>17</v>
      </c>
      <c r="AS6" s="120">
        <v>18</v>
      </c>
    </row>
    <row r="7" spans="1:45" ht="40.5" customHeight="1" x14ac:dyDescent="0.3">
      <c r="A7" s="121">
        <v>1</v>
      </c>
      <c r="B7" s="4" t="s">
        <v>36</v>
      </c>
      <c r="C7" s="5" t="s">
        <v>37</v>
      </c>
      <c r="D7" s="6"/>
      <c r="E7" s="7">
        <v>50</v>
      </c>
      <c r="F7" s="122" t="s">
        <v>38</v>
      </c>
      <c r="G7" s="118">
        <v>10.5</v>
      </c>
      <c r="H7" s="125" t="s">
        <v>39</v>
      </c>
      <c r="I7" s="131">
        <v>10</v>
      </c>
      <c r="J7" s="9">
        <v>3</v>
      </c>
      <c r="K7" s="8">
        <v>4</v>
      </c>
      <c r="L7" s="9">
        <v>3</v>
      </c>
      <c r="M7" s="8">
        <v>1</v>
      </c>
      <c r="N7" s="9">
        <v>1</v>
      </c>
      <c r="O7" s="8">
        <v>22</v>
      </c>
      <c r="P7" s="9">
        <v>10</v>
      </c>
      <c r="Q7" s="8"/>
      <c r="R7" s="9"/>
      <c r="S7" s="10">
        <v>3</v>
      </c>
      <c r="T7" s="11">
        <v>1</v>
      </c>
      <c r="U7" s="12">
        <v>2</v>
      </c>
      <c r="V7" s="13">
        <v>1</v>
      </c>
      <c r="W7" s="12"/>
      <c r="X7" s="13"/>
      <c r="Y7" s="109">
        <f t="shared" ref="Y7:Y14" si="0">SUM(W7,U7,S7,Q7,O7,M7,K7,I7)</f>
        <v>42</v>
      </c>
      <c r="Z7" s="110">
        <f t="shared" ref="Z7:Z14" si="1">SUM(J7,L7,N7,P7,R7,T7,V7,X7)</f>
        <v>19</v>
      </c>
      <c r="AA7" s="111">
        <v>15</v>
      </c>
      <c r="AB7" s="110">
        <v>3</v>
      </c>
      <c r="AC7" s="111">
        <v>2</v>
      </c>
      <c r="AD7" s="110">
        <v>1</v>
      </c>
      <c r="AE7" s="111"/>
      <c r="AF7" s="110"/>
      <c r="AG7" s="112">
        <f t="shared" ref="AG7:AH10" si="2">SUM(AA7,AC7,AE7)</f>
        <v>17</v>
      </c>
      <c r="AH7" s="110">
        <f t="shared" si="2"/>
        <v>4</v>
      </c>
      <c r="AI7" s="113">
        <v>0</v>
      </c>
      <c r="AJ7" s="114">
        <v>0</v>
      </c>
      <c r="AK7" s="101">
        <f>Y7+AG7+AI7</f>
        <v>59</v>
      </c>
      <c r="AL7" s="102">
        <v>10.5</v>
      </c>
      <c r="AM7" s="102" t="s">
        <v>39</v>
      </c>
      <c r="AN7" s="132">
        <f t="shared" ref="AN7:AN14" si="3">AK7*AL7</f>
        <v>619.5</v>
      </c>
      <c r="AO7" s="144"/>
      <c r="AP7" s="14"/>
      <c r="AQ7" s="15"/>
      <c r="AR7" s="16">
        <f>AQ7*AO7</f>
        <v>0</v>
      </c>
      <c r="AS7" s="145">
        <f>AN7*AQ7</f>
        <v>0</v>
      </c>
    </row>
    <row r="8" spans="1:45" ht="51" customHeight="1" x14ac:dyDescent="0.3">
      <c r="A8" s="121">
        <v>2</v>
      </c>
      <c r="B8" s="17" t="s">
        <v>40</v>
      </c>
      <c r="C8" s="5" t="s">
        <v>37</v>
      </c>
      <c r="D8" s="18" t="s">
        <v>109</v>
      </c>
      <c r="E8" s="19">
        <v>10</v>
      </c>
      <c r="F8" s="123"/>
      <c r="G8" s="118">
        <v>2.12</v>
      </c>
      <c r="H8" s="125" t="s">
        <v>39</v>
      </c>
      <c r="I8" s="133"/>
      <c r="J8" s="21"/>
      <c r="K8" s="20">
        <v>2</v>
      </c>
      <c r="L8" s="21">
        <v>1</v>
      </c>
      <c r="M8" s="20"/>
      <c r="N8" s="21"/>
      <c r="O8" s="20"/>
      <c r="P8" s="21"/>
      <c r="Q8" s="20"/>
      <c r="R8" s="21"/>
      <c r="S8" s="22"/>
      <c r="T8" s="23"/>
      <c r="U8" s="22"/>
      <c r="V8" s="23"/>
      <c r="W8" s="22"/>
      <c r="X8" s="23"/>
      <c r="Y8" s="109">
        <f t="shared" si="0"/>
        <v>2</v>
      </c>
      <c r="Z8" s="110">
        <f t="shared" si="1"/>
        <v>1</v>
      </c>
      <c r="AA8" s="111"/>
      <c r="AB8" s="114"/>
      <c r="AC8" s="111"/>
      <c r="AD8" s="114"/>
      <c r="AE8" s="111"/>
      <c r="AF8" s="114"/>
      <c r="AG8" s="112">
        <f t="shared" si="2"/>
        <v>0</v>
      </c>
      <c r="AH8" s="110">
        <f t="shared" si="2"/>
        <v>0</v>
      </c>
      <c r="AI8" s="113">
        <v>0</v>
      </c>
      <c r="AJ8" s="114">
        <v>0</v>
      </c>
      <c r="AK8" s="101">
        <f t="shared" ref="AK8:AK14" si="4">Y8+AG8+AI8</f>
        <v>2</v>
      </c>
      <c r="AL8" s="102">
        <v>2.12</v>
      </c>
      <c r="AM8" s="102" t="s">
        <v>39</v>
      </c>
      <c r="AN8" s="132">
        <f t="shared" si="3"/>
        <v>4.24</v>
      </c>
      <c r="AO8" s="146"/>
      <c r="AP8" s="24"/>
      <c r="AQ8" s="25"/>
      <c r="AR8" s="16">
        <f t="shared" ref="AR8:AR9" si="5">AQ8*AO8</f>
        <v>0</v>
      </c>
      <c r="AS8" s="147">
        <f t="shared" ref="AS8:AS13" si="6">AN8*AQ8</f>
        <v>0</v>
      </c>
    </row>
    <row r="9" spans="1:45" ht="14.4" x14ac:dyDescent="0.3">
      <c r="A9" s="121">
        <v>4</v>
      </c>
      <c r="B9" s="4" t="s">
        <v>45</v>
      </c>
      <c r="C9" s="26" t="s">
        <v>37</v>
      </c>
      <c r="D9" s="7"/>
      <c r="E9" s="7">
        <v>50</v>
      </c>
      <c r="F9" s="122" t="s">
        <v>46</v>
      </c>
      <c r="G9" s="118">
        <v>9.4600000000000009</v>
      </c>
      <c r="H9" s="125" t="s">
        <v>39</v>
      </c>
      <c r="I9" s="133"/>
      <c r="J9" s="21"/>
      <c r="K9" s="20"/>
      <c r="L9" s="21"/>
      <c r="M9" s="20">
        <v>5</v>
      </c>
      <c r="N9" s="21">
        <v>2</v>
      </c>
      <c r="O9" s="20">
        <v>5</v>
      </c>
      <c r="P9" s="21">
        <v>2</v>
      </c>
      <c r="Q9" s="20"/>
      <c r="R9" s="21"/>
      <c r="S9" s="22"/>
      <c r="T9" s="23"/>
      <c r="U9" s="22"/>
      <c r="V9" s="23"/>
      <c r="W9" s="22"/>
      <c r="X9" s="23"/>
      <c r="Y9" s="109">
        <f t="shared" si="0"/>
        <v>10</v>
      </c>
      <c r="Z9" s="110">
        <f t="shared" si="1"/>
        <v>4</v>
      </c>
      <c r="AA9" s="111"/>
      <c r="AB9" s="114"/>
      <c r="AC9" s="111"/>
      <c r="AD9" s="114"/>
      <c r="AE9" s="111"/>
      <c r="AF9" s="114"/>
      <c r="AG9" s="112">
        <f t="shared" si="2"/>
        <v>0</v>
      </c>
      <c r="AH9" s="110">
        <f t="shared" si="2"/>
        <v>0</v>
      </c>
      <c r="AI9" s="113">
        <v>1</v>
      </c>
      <c r="AJ9" s="114">
        <v>1</v>
      </c>
      <c r="AK9" s="101">
        <f t="shared" si="4"/>
        <v>11</v>
      </c>
      <c r="AL9" s="102">
        <v>9.4600000000000009</v>
      </c>
      <c r="AM9" s="102" t="s">
        <v>39</v>
      </c>
      <c r="AN9" s="132">
        <f t="shared" si="3"/>
        <v>104.06</v>
      </c>
      <c r="AO9" s="144"/>
      <c r="AP9" s="14"/>
      <c r="AQ9" s="15"/>
      <c r="AR9" s="16">
        <f t="shared" si="5"/>
        <v>0</v>
      </c>
      <c r="AS9" s="145">
        <f t="shared" si="6"/>
        <v>0</v>
      </c>
    </row>
    <row r="10" spans="1:45" ht="14.4" x14ac:dyDescent="0.3">
      <c r="A10" s="327">
        <v>6</v>
      </c>
      <c r="B10" s="328" t="s">
        <v>49</v>
      </c>
      <c r="C10" s="329" t="s">
        <v>37</v>
      </c>
      <c r="D10" s="330" t="s">
        <v>50</v>
      </c>
      <c r="E10" s="331" t="s">
        <v>51</v>
      </c>
      <c r="F10" s="332"/>
      <c r="G10" s="333">
        <v>120</v>
      </c>
      <c r="H10" s="334" t="s">
        <v>39</v>
      </c>
      <c r="I10" s="335"/>
      <c r="J10" s="336"/>
      <c r="K10" s="337"/>
      <c r="L10" s="336"/>
      <c r="M10" s="337"/>
      <c r="N10" s="336"/>
      <c r="O10" s="337"/>
      <c r="P10" s="336"/>
      <c r="Q10" s="337"/>
      <c r="R10" s="336"/>
      <c r="S10" s="338"/>
      <c r="T10" s="339"/>
      <c r="U10" s="338"/>
      <c r="V10" s="339"/>
      <c r="W10" s="338"/>
      <c r="X10" s="339"/>
      <c r="Y10" s="340">
        <f t="shared" si="0"/>
        <v>0</v>
      </c>
      <c r="Z10" s="341">
        <f t="shared" si="1"/>
        <v>0</v>
      </c>
      <c r="AA10" s="342"/>
      <c r="AB10" s="343"/>
      <c r="AC10" s="342"/>
      <c r="AD10" s="343"/>
      <c r="AE10" s="342"/>
      <c r="AF10" s="343"/>
      <c r="AG10" s="344">
        <f t="shared" si="2"/>
        <v>0</v>
      </c>
      <c r="AH10" s="341">
        <f t="shared" si="2"/>
        <v>0</v>
      </c>
      <c r="AI10" s="345">
        <v>15</v>
      </c>
      <c r="AJ10" s="346">
        <v>1</v>
      </c>
      <c r="AK10" s="347">
        <f t="shared" si="4"/>
        <v>15</v>
      </c>
      <c r="AL10" s="348">
        <v>120</v>
      </c>
      <c r="AM10" s="348" t="s">
        <v>39</v>
      </c>
      <c r="AN10" s="349">
        <f t="shared" si="3"/>
        <v>1800</v>
      </c>
      <c r="AO10" s="146"/>
      <c r="AP10" s="24"/>
      <c r="AQ10" s="25"/>
      <c r="AR10" s="16">
        <f t="shared" ref="AR10:AR12" si="7">AQ10*AO10</f>
        <v>0</v>
      </c>
      <c r="AS10" s="147">
        <f>AN10*AQ10</f>
        <v>0</v>
      </c>
    </row>
    <row r="11" spans="1:45" s="286" customFormat="1" ht="15.6" customHeight="1" x14ac:dyDescent="0.3">
      <c r="A11" s="287">
        <v>7</v>
      </c>
      <c r="B11" s="288" t="s">
        <v>59</v>
      </c>
      <c r="C11" s="289" t="s">
        <v>37</v>
      </c>
      <c r="D11" s="290"/>
      <c r="E11" s="291">
        <v>50</v>
      </c>
      <c r="F11" s="292" t="s">
        <v>60</v>
      </c>
      <c r="G11" s="293">
        <v>10.64</v>
      </c>
      <c r="H11" s="294" t="s">
        <v>39</v>
      </c>
      <c r="I11" s="295"/>
      <c r="J11" s="296"/>
      <c r="K11" s="297">
        <v>1</v>
      </c>
      <c r="L11" s="296">
        <v>1</v>
      </c>
      <c r="M11" s="297"/>
      <c r="N11" s="296"/>
      <c r="O11" s="297"/>
      <c r="P11" s="296"/>
      <c r="Q11" s="297">
        <v>3</v>
      </c>
      <c r="R11" s="296">
        <v>1</v>
      </c>
      <c r="S11" s="298"/>
      <c r="T11" s="299"/>
      <c r="U11" s="298"/>
      <c r="V11" s="299"/>
      <c r="W11" s="298"/>
      <c r="X11" s="299"/>
      <c r="Y11" s="300">
        <f t="shared" si="0"/>
        <v>4</v>
      </c>
      <c r="Z11" s="301">
        <f t="shared" si="1"/>
        <v>2</v>
      </c>
      <c r="AA11" s="302"/>
      <c r="AB11" s="303"/>
      <c r="AC11" s="302"/>
      <c r="AD11" s="303"/>
      <c r="AE11" s="302"/>
      <c r="AF11" s="303"/>
      <c r="AG11" s="304">
        <f t="shared" ref="AG11:AH14" si="8">SUM(AA11,AC11,AE11)</f>
        <v>0</v>
      </c>
      <c r="AH11" s="301">
        <f t="shared" si="8"/>
        <v>0</v>
      </c>
      <c r="AI11" s="305">
        <v>0</v>
      </c>
      <c r="AJ11" s="303">
        <v>0</v>
      </c>
      <c r="AK11" s="306">
        <f t="shared" si="4"/>
        <v>4</v>
      </c>
      <c r="AL11" s="307">
        <v>10.64</v>
      </c>
      <c r="AM11" s="307" t="s">
        <v>39</v>
      </c>
      <c r="AN11" s="308">
        <f t="shared" si="3"/>
        <v>42.56</v>
      </c>
      <c r="AO11" s="350"/>
      <c r="AP11" s="351"/>
      <c r="AQ11" s="25"/>
      <c r="AR11" s="352">
        <f>AQ11*AO11</f>
        <v>0</v>
      </c>
      <c r="AS11" s="355">
        <f t="shared" si="6"/>
        <v>0</v>
      </c>
    </row>
    <row r="12" spans="1:45" s="286" customFormat="1" ht="15.75" customHeight="1" x14ac:dyDescent="0.3">
      <c r="A12" s="273">
        <v>9</v>
      </c>
      <c r="B12" s="314" t="s">
        <v>67</v>
      </c>
      <c r="C12" s="274" t="s">
        <v>37</v>
      </c>
      <c r="D12" s="275"/>
      <c r="E12" s="275" t="s">
        <v>108</v>
      </c>
      <c r="F12" s="276" t="s">
        <v>68</v>
      </c>
      <c r="G12" s="277">
        <v>6</v>
      </c>
      <c r="H12" s="278" t="s">
        <v>39</v>
      </c>
      <c r="I12" s="279"/>
      <c r="J12" s="280"/>
      <c r="K12" s="281"/>
      <c r="L12" s="280"/>
      <c r="M12" s="281"/>
      <c r="N12" s="280"/>
      <c r="O12" s="281"/>
      <c r="P12" s="280"/>
      <c r="Q12" s="281">
        <v>3</v>
      </c>
      <c r="R12" s="280">
        <v>1</v>
      </c>
      <c r="S12" s="282"/>
      <c r="T12" s="283"/>
      <c r="U12" s="282"/>
      <c r="V12" s="283"/>
      <c r="W12" s="282"/>
      <c r="X12" s="283"/>
      <c r="Y12" s="109">
        <f t="shared" si="0"/>
        <v>3</v>
      </c>
      <c r="Z12" s="110">
        <f t="shared" si="1"/>
        <v>1</v>
      </c>
      <c r="AA12" s="111"/>
      <c r="AB12" s="114"/>
      <c r="AC12" s="111"/>
      <c r="AD12" s="114"/>
      <c r="AE12" s="111"/>
      <c r="AF12" s="114"/>
      <c r="AG12" s="112">
        <f t="shared" si="8"/>
        <v>0</v>
      </c>
      <c r="AH12" s="110">
        <f t="shared" si="8"/>
        <v>0</v>
      </c>
      <c r="AI12" s="113">
        <v>0</v>
      </c>
      <c r="AJ12" s="114">
        <v>0</v>
      </c>
      <c r="AK12" s="101">
        <f t="shared" si="4"/>
        <v>3</v>
      </c>
      <c r="AL12" s="102">
        <v>6</v>
      </c>
      <c r="AM12" s="102" t="s">
        <v>39</v>
      </c>
      <c r="AN12" s="132">
        <f t="shared" si="3"/>
        <v>18</v>
      </c>
      <c r="AO12" s="146"/>
      <c r="AP12" s="24"/>
      <c r="AQ12" s="25"/>
      <c r="AR12" s="353">
        <f t="shared" si="7"/>
        <v>0</v>
      </c>
      <c r="AS12" s="355">
        <f t="shared" si="6"/>
        <v>0</v>
      </c>
    </row>
    <row r="13" spans="1:45" s="286" customFormat="1" ht="15.75" customHeight="1" x14ac:dyDescent="0.3">
      <c r="A13" s="273">
        <v>10</v>
      </c>
      <c r="B13" s="312" t="s">
        <v>69</v>
      </c>
      <c r="C13" s="274" t="s">
        <v>37</v>
      </c>
      <c r="D13" s="275"/>
      <c r="E13" s="275">
        <v>50</v>
      </c>
      <c r="F13" s="276" t="s">
        <v>70</v>
      </c>
      <c r="G13" s="277">
        <v>9.6999999999999993</v>
      </c>
      <c r="H13" s="278" t="s">
        <v>39</v>
      </c>
      <c r="I13" s="279"/>
      <c r="J13" s="280"/>
      <c r="K13" s="281">
        <v>2</v>
      </c>
      <c r="L13" s="280">
        <v>1</v>
      </c>
      <c r="M13" s="281"/>
      <c r="N13" s="280"/>
      <c r="O13" s="281"/>
      <c r="P13" s="280"/>
      <c r="Q13" s="281"/>
      <c r="R13" s="280"/>
      <c r="S13" s="282"/>
      <c r="T13" s="283"/>
      <c r="U13" s="282"/>
      <c r="V13" s="283"/>
      <c r="W13" s="282"/>
      <c r="X13" s="283"/>
      <c r="Y13" s="109">
        <f t="shared" si="0"/>
        <v>2</v>
      </c>
      <c r="Z13" s="110">
        <f t="shared" si="1"/>
        <v>1</v>
      </c>
      <c r="AA13" s="111"/>
      <c r="AB13" s="114"/>
      <c r="AC13" s="111"/>
      <c r="AD13" s="114"/>
      <c r="AE13" s="111"/>
      <c r="AF13" s="114"/>
      <c r="AG13" s="112">
        <f t="shared" si="8"/>
        <v>0</v>
      </c>
      <c r="AH13" s="110">
        <f t="shared" si="8"/>
        <v>0</v>
      </c>
      <c r="AI13" s="113">
        <v>0</v>
      </c>
      <c r="AJ13" s="114">
        <v>0</v>
      </c>
      <c r="AK13" s="101">
        <f t="shared" si="4"/>
        <v>2</v>
      </c>
      <c r="AL13" s="102">
        <v>9.6999999999999993</v>
      </c>
      <c r="AM13" s="102" t="s">
        <v>39</v>
      </c>
      <c r="AN13" s="132">
        <f t="shared" si="3"/>
        <v>19.399999999999999</v>
      </c>
      <c r="AO13" s="146"/>
      <c r="AP13" s="24"/>
      <c r="AQ13" s="25"/>
      <c r="AR13" s="353">
        <f>AQ13*AO13</f>
        <v>0</v>
      </c>
      <c r="AS13" s="355">
        <f t="shared" si="6"/>
        <v>0</v>
      </c>
    </row>
    <row r="14" spans="1:45" s="286" customFormat="1" ht="46.2" customHeight="1" thickBot="1" x14ac:dyDescent="0.35">
      <c r="A14" s="315">
        <v>11</v>
      </c>
      <c r="B14" s="316" t="s">
        <v>71</v>
      </c>
      <c r="C14" s="317"/>
      <c r="D14" s="318" t="s">
        <v>72</v>
      </c>
      <c r="E14" s="319" t="s">
        <v>107</v>
      </c>
      <c r="F14" s="320" t="s">
        <v>73</v>
      </c>
      <c r="G14" s="277">
        <v>7.5</v>
      </c>
      <c r="H14" s="278" t="s">
        <v>39</v>
      </c>
      <c r="I14" s="321"/>
      <c r="J14" s="322"/>
      <c r="K14" s="323"/>
      <c r="L14" s="322"/>
      <c r="M14" s="323">
        <v>1</v>
      </c>
      <c r="N14" s="322">
        <v>1</v>
      </c>
      <c r="O14" s="323"/>
      <c r="P14" s="322"/>
      <c r="Q14" s="323"/>
      <c r="R14" s="322"/>
      <c r="S14" s="324"/>
      <c r="T14" s="325"/>
      <c r="U14" s="324"/>
      <c r="V14" s="325"/>
      <c r="W14" s="324"/>
      <c r="X14" s="325"/>
      <c r="Y14" s="134">
        <f t="shared" si="0"/>
        <v>1</v>
      </c>
      <c r="Z14" s="135">
        <f t="shared" si="1"/>
        <v>1</v>
      </c>
      <c r="AA14" s="136"/>
      <c r="AB14" s="137"/>
      <c r="AC14" s="136"/>
      <c r="AD14" s="137"/>
      <c r="AE14" s="136"/>
      <c r="AF14" s="137"/>
      <c r="AG14" s="138">
        <f t="shared" si="8"/>
        <v>0</v>
      </c>
      <c r="AH14" s="135">
        <f t="shared" si="8"/>
        <v>0</v>
      </c>
      <c r="AI14" s="139">
        <v>0</v>
      </c>
      <c r="AJ14" s="140">
        <v>0</v>
      </c>
      <c r="AK14" s="141">
        <f t="shared" si="4"/>
        <v>1</v>
      </c>
      <c r="AL14" s="142">
        <v>7.5</v>
      </c>
      <c r="AM14" s="142" t="s">
        <v>39</v>
      </c>
      <c r="AN14" s="143">
        <f t="shared" si="3"/>
        <v>7.5</v>
      </c>
      <c r="AO14" s="148"/>
      <c r="AP14" s="149"/>
      <c r="AQ14" s="150"/>
      <c r="AR14" s="354">
        <f>AQ14*AO14</f>
        <v>0</v>
      </c>
      <c r="AS14" s="356">
        <f>AN14*AQ14</f>
        <v>0</v>
      </c>
    </row>
    <row r="15" spans="1:45" ht="29.25" customHeight="1" thickBot="1" x14ac:dyDescent="0.4">
      <c r="A15" s="128"/>
      <c r="B15" s="128"/>
      <c r="C15" s="128"/>
      <c r="D15" s="128"/>
      <c r="E15" s="128"/>
      <c r="F15" s="219" t="s">
        <v>74</v>
      </c>
      <c r="G15" s="128"/>
      <c r="H15" s="129"/>
      <c r="I15" s="126">
        <f t="shared" ref="I15:X15" si="9">SUM(I7:I11)</f>
        <v>10</v>
      </c>
      <c r="J15" s="126">
        <f t="shared" si="9"/>
        <v>3</v>
      </c>
      <c r="K15" s="126">
        <f t="shared" si="9"/>
        <v>7</v>
      </c>
      <c r="L15" s="126">
        <f t="shared" si="9"/>
        <v>5</v>
      </c>
      <c r="M15" s="126">
        <f t="shared" si="9"/>
        <v>6</v>
      </c>
      <c r="N15" s="126">
        <f t="shared" si="9"/>
        <v>3</v>
      </c>
      <c r="O15" s="126">
        <f t="shared" si="9"/>
        <v>27</v>
      </c>
      <c r="P15" s="126">
        <f t="shared" si="9"/>
        <v>12</v>
      </c>
      <c r="Q15" s="126">
        <f t="shared" si="9"/>
        <v>3</v>
      </c>
      <c r="R15" s="126">
        <f t="shared" si="9"/>
        <v>1</v>
      </c>
      <c r="S15" s="126">
        <f t="shared" si="9"/>
        <v>3</v>
      </c>
      <c r="T15" s="126">
        <f t="shared" si="9"/>
        <v>1</v>
      </c>
      <c r="U15" s="126">
        <f t="shared" si="9"/>
        <v>2</v>
      </c>
      <c r="V15" s="126">
        <f t="shared" si="9"/>
        <v>1</v>
      </c>
      <c r="W15" s="126">
        <f t="shared" si="9"/>
        <v>0</v>
      </c>
      <c r="X15" s="103">
        <f t="shared" si="9"/>
        <v>0</v>
      </c>
      <c r="Y15" s="127">
        <f>SUM(Y7:Y14)</f>
        <v>64</v>
      </c>
      <c r="Z15" s="127">
        <f>SUM(Z7:Z14)</f>
        <v>29</v>
      </c>
      <c r="AA15" s="127">
        <f t="shared" ref="AA15:AI15" si="10">SUM(AA7:AA14)</f>
        <v>15</v>
      </c>
      <c r="AB15" s="127">
        <f t="shared" si="10"/>
        <v>3</v>
      </c>
      <c r="AC15" s="127">
        <f t="shared" si="10"/>
        <v>2</v>
      </c>
      <c r="AD15" s="127">
        <f t="shared" si="10"/>
        <v>1</v>
      </c>
      <c r="AE15" s="127">
        <f t="shared" si="10"/>
        <v>0</v>
      </c>
      <c r="AF15" s="127">
        <f t="shared" si="10"/>
        <v>0</v>
      </c>
      <c r="AG15" s="127">
        <f t="shared" si="10"/>
        <v>17</v>
      </c>
      <c r="AH15" s="127">
        <f t="shared" si="10"/>
        <v>4</v>
      </c>
      <c r="AI15" s="127">
        <f t="shared" si="10"/>
        <v>16</v>
      </c>
      <c r="AJ15" s="127">
        <f>SUM(AJ7:AJ14)</f>
        <v>2</v>
      </c>
      <c r="AK15" s="370">
        <f>SUM(AK7:AK14)</f>
        <v>97</v>
      </c>
      <c r="AL15" s="128"/>
      <c r="AM15" s="129"/>
      <c r="AN15" s="129"/>
      <c r="AO15" s="535" t="s">
        <v>75</v>
      </c>
      <c r="AP15" s="536"/>
      <c r="AQ15" s="536"/>
      <c r="AR15" s="537"/>
      <c r="AS15" s="220">
        <f>SUM(AS7:AS14)</f>
        <v>0</v>
      </c>
    </row>
    <row r="16" spans="1:45" ht="15.75" customHeight="1" x14ac:dyDescent="0.35">
      <c r="A16" s="27"/>
      <c r="B16" s="27"/>
      <c r="C16" s="27"/>
      <c r="D16" s="27"/>
      <c r="E16" s="27"/>
      <c r="F16" s="28"/>
      <c r="G16" s="27"/>
      <c r="H16" s="29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1"/>
      <c r="AB16" s="31"/>
      <c r="AC16" s="31"/>
      <c r="AD16" s="31"/>
      <c r="AE16" s="31"/>
      <c r="AF16" s="31"/>
      <c r="AG16" s="31"/>
      <c r="AH16" s="31"/>
      <c r="AI16" s="30"/>
      <c r="AJ16" s="30"/>
      <c r="AK16" s="30"/>
      <c r="AL16" s="27"/>
      <c r="AM16" s="29"/>
      <c r="AN16" s="29"/>
      <c r="AO16" s="29"/>
      <c r="AP16" s="29"/>
      <c r="AQ16" s="29"/>
      <c r="AR16" s="29"/>
      <c r="AS16" s="32"/>
    </row>
    <row r="17" spans="1:45" ht="18" customHeight="1" thickBot="1" x14ac:dyDescent="0.4">
      <c r="A17" s="27"/>
      <c r="B17" s="27"/>
      <c r="C17" s="27"/>
      <c r="D17" s="27"/>
      <c r="E17" s="27"/>
      <c r="F17" s="27"/>
      <c r="G17" s="27"/>
      <c r="H17" s="29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33"/>
      <c r="AB17" s="33"/>
      <c r="AC17" s="33"/>
      <c r="AD17" s="33"/>
      <c r="AE17" s="33"/>
      <c r="AF17" s="33"/>
      <c r="AG17" s="33"/>
      <c r="AH17" s="33"/>
      <c r="AI17" s="27"/>
      <c r="AJ17" s="27"/>
      <c r="AK17" s="27"/>
      <c r="AL17" s="34"/>
      <c r="AM17" s="32"/>
      <c r="AN17" s="29"/>
      <c r="AO17" s="29"/>
      <c r="AP17" s="29"/>
      <c r="AQ17" s="29"/>
      <c r="AR17" s="29"/>
      <c r="AS17" s="32"/>
    </row>
    <row r="18" spans="1:45" ht="58.5" customHeight="1" x14ac:dyDescent="0.3">
      <c r="A18" s="165" t="s">
        <v>76</v>
      </c>
      <c r="B18" s="558" t="s">
        <v>77</v>
      </c>
      <c r="C18" s="502"/>
      <c r="D18" s="502"/>
      <c r="E18" s="502"/>
      <c r="F18" s="502"/>
      <c r="G18" s="166"/>
      <c r="H18" s="167"/>
      <c r="I18" s="168" t="s">
        <v>78</v>
      </c>
      <c r="J18" s="169" t="s">
        <v>79</v>
      </c>
      <c r="K18" s="168"/>
      <c r="L18" s="168"/>
      <c r="M18" s="168"/>
      <c r="N18" s="168"/>
      <c r="O18" s="168"/>
      <c r="P18" s="168"/>
      <c r="Q18" s="168"/>
      <c r="R18" s="168"/>
      <c r="S18" s="168"/>
      <c r="T18" s="169" t="s">
        <v>79</v>
      </c>
      <c r="U18" s="169"/>
      <c r="V18" s="169"/>
      <c r="W18" s="169"/>
      <c r="X18" s="169"/>
      <c r="Y18" s="170" t="s">
        <v>78</v>
      </c>
      <c r="Z18" s="171" t="s">
        <v>79</v>
      </c>
      <c r="AA18" s="171" t="s">
        <v>79</v>
      </c>
      <c r="AB18" s="170"/>
      <c r="AC18" s="172" t="s">
        <v>80</v>
      </c>
      <c r="AD18" s="170"/>
      <c r="AE18" s="170" t="s">
        <v>81</v>
      </c>
      <c r="AF18" s="173"/>
      <c r="AG18" s="172" t="s">
        <v>80</v>
      </c>
      <c r="AH18" s="174" t="s">
        <v>81</v>
      </c>
      <c r="AI18" s="35"/>
      <c r="AJ18" s="550" t="s">
        <v>98</v>
      </c>
      <c r="AK18" s="551"/>
      <c r="AL18" s="551"/>
      <c r="AM18" s="551"/>
      <c r="AN18" s="72"/>
      <c r="AO18" s="67"/>
      <c r="AP18" s="67"/>
      <c r="AQ18" s="83"/>
      <c r="AR18" s="84"/>
      <c r="AS18" s="67"/>
    </row>
    <row r="19" spans="1:45" ht="15.75" customHeight="1" x14ac:dyDescent="0.3">
      <c r="A19" s="175">
        <v>1</v>
      </c>
      <c r="B19" s="559" t="s">
        <v>84</v>
      </c>
      <c r="C19" s="549"/>
      <c r="D19" s="549"/>
      <c r="E19" s="549"/>
      <c r="F19" s="549"/>
      <c r="G19" s="176"/>
      <c r="H19" s="177"/>
      <c r="I19" s="43"/>
      <c r="J19" s="37" t="s">
        <v>83</v>
      </c>
      <c r="K19" s="178"/>
      <c r="L19" s="178"/>
      <c r="M19" s="178"/>
      <c r="N19" s="178"/>
      <c r="O19" s="178"/>
      <c r="P19" s="178"/>
      <c r="Q19" s="178"/>
      <c r="R19" s="178"/>
      <c r="S19" s="178"/>
      <c r="T19" s="37" t="s">
        <v>83</v>
      </c>
      <c r="U19" s="37"/>
      <c r="V19" s="37"/>
      <c r="W19" s="37"/>
      <c r="X19" s="37"/>
      <c r="Y19" s="38">
        <f>SUM(Z15,AH15,AJ15)-1</f>
        <v>34</v>
      </c>
      <c r="Z19" s="39" t="s">
        <v>83</v>
      </c>
      <c r="AA19" s="39" t="s">
        <v>83</v>
      </c>
      <c r="AB19" s="40"/>
      <c r="AC19" s="15">
        <v>0</v>
      </c>
      <c r="AD19" s="40"/>
      <c r="AE19" s="41">
        <f t="shared" ref="AE19:AE20" si="11">Y19*AC19*365</f>
        <v>0</v>
      </c>
      <c r="AF19" s="15"/>
      <c r="AG19" s="15">
        <v>0</v>
      </c>
      <c r="AH19" s="179">
        <f>365*Y19*AG19</f>
        <v>0</v>
      </c>
      <c r="AI19" s="42"/>
      <c r="AJ19" s="552" t="s">
        <v>99</v>
      </c>
      <c r="AK19" s="552"/>
      <c r="AL19" s="552"/>
      <c r="AM19" s="552"/>
      <c r="AN19" s="73"/>
      <c r="AO19" s="67"/>
      <c r="AP19" s="85"/>
      <c r="AQ19" s="86"/>
      <c r="AR19" s="87"/>
      <c r="AS19" s="68"/>
    </row>
    <row r="20" spans="1:45" ht="31.2" customHeight="1" thickBot="1" x14ac:dyDescent="0.35">
      <c r="A20" s="180">
        <v>2</v>
      </c>
      <c r="B20" s="181" t="s">
        <v>86</v>
      </c>
      <c r="C20" s="182"/>
      <c r="D20" s="182"/>
      <c r="E20" s="182"/>
      <c r="F20" s="183"/>
      <c r="G20" s="184"/>
      <c r="H20" s="185"/>
      <c r="I20" s="186"/>
      <c r="J20" s="187" t="s">
        <v>83</v>
      </c>
      <c r="K20" s="188"/>
      <c r="L20" s="188"/>
      <c r="M20" s="188"/>
      <c r="N20" s="188"/>
      <c r="O20" s="188"/>
      <c r="P20" s="188"/>
      <c r="Q20" s="188"/>
      <c r="R20" s="188"/>
      <c r="S20" s="188"/>
      <c r="T20" s="187" t="s">
        <v>83</v>
      </c>
      <c r="U20" s="187"/>
      <c r="V20" s="187"/>
      <c r="W20" s="187"/>
      <c r="X20" s="187"/>
      <c r="Y20" s="189">
        <v>1</v>
      </c>
      <c r="Z20" s="190" t="s">
        <v>83</v>
      </c>
      <c r="AA20" s="190" t="s">
        <v>83</v>
      </c>
      <c r="AB20" s="191"/>
      <c r="AC20" s="192">
        <v>0</v>
      </c>
      <c r="AD20" s="191"/>
      <c r="AE20" s="193">
        <f t="shared" si="11"/>
        <v>0</v>
      </c>
      <c r="AF20" s="192"/>
      <c r="AG20" s="192">
        <v>0</v>
      </c>
      <c r="AH20" s="194">
        <f>365*Y20*AG20</f>
        <v>0</v>
      </c>
      <c r="AI20" s="42"/>
      <c r="AJ20" s="552"/>
      <c r="AK20" s="552"/>
      <c r="AL20" s="552"/>
      <c r="AM20" s="552"/>
      <c r="AN20" s="73"/>
      <c r="AO20" s="67"/>
      <c r="AP20" s="85"/>
      <c r="AQ20" s="86"/>
      <c r="AR20" s="87"/>
      <c r="AS20" s="68"/>
    </row>
    <row r="21" spans="1:45" ht="43.5" customHeight="1" thickBot="1" x14ac:dyDescent="0.4">
      <c r="A21" s="128"/>
      <c r="B21" s="152"/>
      <c r="C21" s="153"/>
      <c r="D21" s="153"/>
      <c r="E21" s="153"/>
      <c r="F21" s="154" t="s">
        <v>74</v>
      </c>
      <c r="G21" s="155"/>
      <c r="H21" s="155"/>
      <c r="I21" s="104">
        <f>SUM(I19:I20)</f>
        <v>0</v>
      </c>
      <c r="J21" s="156"/>
      <c r="K21" s="157"/>
      <c r="L21" s="157"/>
      <c r="M21" s="157"/>
      <c r="N21" s="157"/>
      <c r="O21" s="157"/>
      <c r="P21" s="157"/>
      <c r="Q21" s="157"/>
      <c r="R21" s="157"/>
      <c r="S21" s="157"/>
      <c r="T21" s="156"/>
      <c r="U21" s="156"/>
      <c r="V21" s="156"/>
      <c r="W21" s="156"/>
      <c r="X21" s="156"/>
      <c r="Y21" s="158">
        <f>SUM(Y19:Y20)</f>
        <v>35</v>
      </c>
      <c r="Z21" s="156"/>
      <c r="AA21" s="159"/>
      <c r="AB21" s="160"/>
      <c r="AC21" s="159" t="s">
        <v>87</v>
      </c>
      <c r="AD21" s="160"/>
      <c r="AE21" s="161">
        <f>SUM(AE19:AE20)</f>
        <v>0</v>
      </c>
      <c r="AF21" s="162"/>
      <c r="AG21" s="163" t="s">
        <v>87</v>
      </c>
      <c r="AH21" s="164">
        <f>SUM(AH19:AH20)</f>
        <v>0</v>
      </c>
      <c r="AI21" s="50"/>
      <c r="AJ21" s="545"/>
      <c r="AK21" s="497"/>
      <c r="AL21" s="497"/>
      <c r="AM21" s="497"/>
      <c r="AN21" s="88"/>
      <c r="AO21" s="75"/>
      <c r="AP21" s="89"/>
      <c r="AQ21" s="79"/>
      <c r="AR21" s="90"/>
      <c r="AS21" s="69"/>
    </row>
    <row r="22" spans="1:45" ht="15" customHeight="1" x14ac:dyDescent="0.35">
      <c r="A22" s="27"/>
      <c r="B22" s="47"/>
      <c r="C22" s="48"/>
      <c r="D22" s="48"/>
      <c r="E22" s="48"/>
      <c r="F22" s="29"/>
      <c r="G22" s="51"/>
      <c r="H22" s="52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53"/>
      <c r="AK22" s="53"/>
      <c r="AL22" s="51"/>
      <c r="AM22" s="52"/>
      <c r="AN22" s="74"/>
      <c r="AO22" s="75"/>
      <c r="AP22" s="75"/>
      <c r="AQ22" s="75"/>
      <c r="AR22" s="75"/>
      <c r="AS22" s="76"/>
    </row>
    <row r="23" spans="1:45" ht="15.75" customHeight="1" thickBot="1" x14ac:dyDescent="0.4">
      <c r="A23" s="27"/>
      <c r="B23" s="47"/>
      <c r="C23" s="48"/>
      <c r="D23" s="48"/>
      <c r="E23" s="48"/>
      <c r="F23" s="29"/>
      <c r="G23" s="51"/>
      <c r="H23" s="52"/>
      <c r="I23" s="30"/>
      <c r="J23" s="49"/>
      <c r="K23" s="30"/>
      <c r="L23" s="30"/>
      <c r="M23" s="30"/>
      <c r="N23" s="30"/>
      <c r="O23" s="30"/>
      <c r="P23" s="30"/>
      <c r="Q23" s="30"/>
      <c r="R23" s="30"/>
      <c r="S23" s="30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29"/>
      <c r="AJ23" s="53"/>
      <c r="AK23" s="53"/>
      <c r="AL23" s="51"/>
      <c r="AM23" s="52"/>
      <c r="AN23" s="74"/>
      <c r="AO23" s="75"/>
      <c r="AP23" s="75"/>
      <c r="AQ23" s="75"/>
      <c r="AR23" s="75"/>
      <c r="AS23" s="76"/>
    </row>
    <row r="24" spans="1:45" ht="35.4" customHeight="1" x14ac:dyDescent="0.3">
      <c r="A24" s="195" t="s">
        <v>76</v>
      </c>
      <c r="B24" s="546" t="s">
        <v>88</v>
      </c>
      <c r="C24" s="547"/>
      <c r="D24" s="547"/>
      <c r="E24" s="547"/>
      <c r="F24" s="547"/>
      <c r="G24" s="196"/>
      <c r="H24" s="197"/>
      <c r="I24" s="168" t="s">
        <v>89</v>
      </c>
      <c r="J24" s="169" t="s">
        <v>79</v>
      </c>
      <c r="K24" s="198"/>
      <c r="L24" s="198"/>
      <c r="M24" s="198"/>
      <c r="N24" s="198"/>
      <c r="O24" s="198"/>
      <c r="P24" s="198"/>
      <c r="Q24" s="198"/>
      <c r="R24" s="198"/>
      <c r="S24" s="198"/>
      <c r="T24" s="169" t="s">
        <v>79</v>
      </c>
      <c r="U24" s="199"/>
      <c r="V24" s="199"/>
      <c r="W24" s="199"/>
      <c r="X24" s="199"/>
      <c r="Y24" s="170" t="s">
        <v>89</v>
      </c>
      <c r="Z24" s="171" t="s">
        <v>79</v>
      </c>
      <c r="AA24" s="171" t="s">
        <v>79</v>
      </c>
      <c r="AB24" s="170"/>
      <c r="AC24" s="172" t="s">
        <v>80</v>
      </c>
      <c r="AD24" s="170"/>
      <c r="AE24" s="170" t="s">
        <v>81</v>
      </c>
      <c r="AF24" s="173"/>
      <c r="AG24" s="172" t="s">
        <v>80</v>
      </c>
      <c r="AH24" s="174" t="s">
        <v>81</v>
      </c>
      <c r="AI24" s="35"/>
      <c r="AJ24" s="35"/>
      <c r="AK24" s="35"/>
      <c r="AL24" s="51"/>
      <c r="AM24" s="54"/>
      <c r="AN24" s="77"/>
      <c r="AO24" s="71"/>
      <c r="AP24" s="91"/>
      <c r="AQ24" s="83"/>
      <c r="AR24" s="84"/>
      <c r="AS24" s="67"/>
    </row>
    <row r="25" spans="1:45" ht="15.75" customHeight="1" x14ac:dyDescent="0.35">
      <c r="A25" s="200">
        <v>1</v>
      </c>
      <c r="B25" s="548" t="s">
        <v>103</v>
      </c>
      <c r="C25" s="549"/>
      <c r="D25" s="549"/>
      <c r="E25" s="549"/>
      <c r="F25" s="549"/>
      <c r="G25" s="78"/>
      <c r="H25" s="201"/>
      <c r="I25" s="57"/>
      <c r="J25" s="58" t="s">
        <v>83</v>
      </c>
      <c r="K25" s="202"/>
      <c r="L25" s="202"/>
      <c r="M25" s="202"/>
      <c r="N25" s="202"/>
      <c r="O25" s="202"/>
      <c r="P25" s="202"/>
      <c r="Q25" s="202"/>
      <c r="R25" s="202"/>
      <c r="S25" s="202"/>
      <c r="T25" s="58" t="s">
        <v>83</v>
      </c>
      <c r="U25" s="203"/>
      <c r="V25" s="203"/>
      <c r="W25" s="203"/>
      <c r="X25" s="203"/>
      <c r="Y25" s="38">
        <f>AK15-15</f>
        <v>82</v>
      </c>
      <c r="Z25" s="59" t="s">
        <v>83</v>
      </c>
      <c r="AA25" s="59" t="s">
        <v>83</v>
      </c>
      <c r="AB25" s="40"/>
      <c r="AC25" s="15">
        <v>0</v>
      </c>
      <c r="AD25" s="40"/>
      <c r="AE25" s="41">
        <f t="shared" ref="AE25:AE28" si="12">Y25*AC25</f>
        <v>0</v>
      </c>
      <c r="AF25" s="15"/>
      <c r="AG25" s="15"/>
      <c r="AH25" s="179">
        <f t="shared" ref="AH25:AH28" si="13">Y25*AG25</f>
        <v>0</v>
      </c>
      <c r="AI25" s="42"/>
      <c r="AJ25" s="60"/>
      <c r="AK25" s="60"/>
      <c r="AL25" s="55"/>
      <c r="AM25" s="56"/>
      <c r="AN25" s="78"/>
      <c r="AO25" s="79"/>
      <c r="AP25" s="92"/>
      <c r="AQ25" s="93"/>
      <c r="AR25" s="94"/>
      <c r="AS25" s="68"/>
    </row>
    <row r="26" spans="1:45" ht="15.75" customHeight="1" x14ac:dyDescent="0.35">
      <c r="A26" s="204">
        <v>2</v>
      </c>
      <c r="B26" s="554" t="s">
        <v>104</v>
      </c>
      <c r="C26" s="555"/>
      <c r="D26" s="555"/>
      <c r="E26" s="555"/>
      <c r="F26" s="555"/>
      <c r="G26" s="78"/>
      <c r="H26" s="201"/>
      <c r="I26" s="57"/>
      <c r="J26" s="58" t="s">
        <v>83</v>
      </c>
      <c r="K26" s="202"/>
      <c r="L26" s="202"/>
      <c r="M26" s="202"/>
      <c r="N26" s="202"/>
      <c r="O26" s="202"/>
      <c r="P26" s="202"/>
      <c r="Q26" s="202"/>
      <c r="R26" s="202"/>
      <c r="S26" s="202"/>
      <c r="T26" s="58" t="s">
        <v>83</v>
      </c>
      <c r="U26" s="203"/>
      <c r="V26" s="203"/>
      <c r="W26" s="203"/>
      <c r="X26" s="203"/>
      <c r="Y26" s="38">
        <f>AK15-AK10</f>
        <v>82</v>
      </c>
      <c r="Z26" s="59" t="s">
        <v>83</v>
      </c>
      <c r="AA26" s="59" t="s">
        <v>83</v>
      </c>
      <c r="AB26" s="40"/>
      <c r="AC26" s="15">
        <v>0</v>
      </c>
      <c r="AD26" s="40"/>
      <c r="AE26" s="41">
        <f t="shared" si="12"/>
        <v>0</v>
      </c>
      <c r="AF26" s="15"/>
      <c r="AG26" s="15"/>
      <c r="AH26" s="179">
        <f>Y26*AG26</f>
        <v>0</v>
      </c>
      <c r="AI26" s="42"/>
      <c r="AJ26" s="61"/>
      <c r="AK26" s="60"/>
      <c r="AL26" s="55"/>
      <c r="AM26" s="56"/>
      <c r="AN26" s="78"/>
      <c r="AO26" s="79"/>
      <c r="AP26" s="92"/>
      <c r="AQ26" s="93"/>
      <c r="AR26" s="94"/>
      <c r="AS26" s="68"/>
    </row>
    <row r="27" spans="1:45" ht="15.75" customHeight="1" x14ac:dyDescent="0.35">
      <c r="A27" s="205">
        <v>3</v>
      </c>
      <c r="B27" s="548" t="s">
        <v>105</v>
      </c>
      <c r="C27" s="549"/>
      <c r="D27" s="549"/>
      <c r="E27" s="549"/>
      <c r="F27" s="549"/>
      <c r="G27" s="78"/>
      <c r="H27" s="201"/>
      <c r="I27" s="57"/>
      <c r="J27" s="62" t="s">
        <v>83</v>
      </c>
      <c r="K27" s="202"/>
      <c r="L27" s="202"/>
      <c r="M27" s="202"/>
      <c r="N27" s="202"/>
      <c r="O27" s="202"/>
      <c r="P27" s="202"/>
      <c r="Q27" s="202"/>
      <c r="R27" s="202"/>
      <c r="S27" s="202"/>
      <c r="T27" s="62" t="s">
        <v>83</v>
      </c>
      <c r="U27" s="203"/>
      <c r="V27" s="203"/>
      <c r="W27" s="203"/>
      <c r="X27" s="203"/>
      <c r="Y27" s="38">
        <f>AK10</f>
        <v>15</v>
      </c>
      <c r="Z27" s="59" t="s">
        <v>83</v>
      </c>
      <c r="AA27" s="59" t="s">
        <v>83</v>
      </c>
      <c r="AB27" s="40"/>
      <c r="AC27" s="15">
        <v>0</v>
      </c>
      <c r="AD27" s="40"/>
      <c r="AE27" s="41">
        <f t="shared" si="12"/>
        <v>0</v>
      </c>
      <c r="AF27" s="15"/>
      <c r="AG27" s="15"/>
      <c r="AH27" s="179">
        <f t="shared" si="13"/>
        <v>0</v>
      </c>
      <c r="AI27" s="42"/>
      <c r="AJ27" s="61"/>
      <c r="AK27" s="60"/>
      <c r="AL27" s="55"/>
      <c r="AM27" s="56"/>
      <c r="AN27" s="78"/>
      <c r="AO27" s="79"/>
      <c r="AP27" s="92"/>
      <c r="AQ27" s="93"/>
      <c r="AR27" s="94"/>
      <c r="AS27" s="68"/>
    </row>
    <row r="28" spans="1:45" ht="15.75" customHeight="1" thickBot="1" x14ac:dyDescent="0.4">
      <c r="A28" s="206">
        <v>4</v>
      </c>
      <c r="B28" s="556" t="s">
        <v>106</v>
      </c>
      <c r="C28" s="557"/>
      <c r="D28" s="557"/>
      <c r="E28" s="557"/>
      <c r="F28" s="557"/>
      <c r="G28" s="207"/>
      <c r="H28" s="208"/>
      <c r="I28" s="209"/>
      <c r="J28" s="210" t="s">
        <v>83</v>
      </c>
      <c r="K28" s="211"/>
      <c r="L28" s="211"/>
      <c r="M28" s="211"/>
      <c r="N28" s="211"/>
      <c r="O28" s="211"/>
      <c r="P28" s="211"/>
      <c r="Q28" s="211"/>
      <c r="R28" s="211"/>
      <c r="S28" s="211"/>
      <c r="T28" s="210" t="s">
        <v>83</v>
      </c>
      <c r="U28" s="212"/>
      <c r="V28" s="212"/>
      <c r="W28" s="212"/>
      <c r="X28" s="212"/>
      <c r="Y28" s="189">
        <f>AK10</f>
        <v>15</v>
      </c>
      <c r="Z28" s="213" t="s">
        <v>83</v>
      </c>
      <c r="AA28" s="213" t="s">
        <v>83</v>
      </c>
      <c r="AB28" s="191"/>
      <c r="AC28" s="192">
        <v>0</v>
      </c>
      <c r="AD28" s="191"/>
      <c r="AE28" s="193">
        <f t="shared" si="12"/>
        <v>0</v>
      </c>
      <c r="AF28" s="192"/>
      <c r="AG28" s="192"/>
      <c r="AH28" s="194">
        <f t="shared" si="13"/>
        <v>0</v>
      </c>
      <c r="AI28" s="42"/>
      <c r="AJ28" s="61"/>
      <c r="AK28" s="60"/>
      <c r="AL28" s="55"/>
      <c r="AM28" s="56"/>
      <c r="AN28" s="78"/>
      <c r="AO28" s="79"/>
      <c r="AP28" s="92"/>
      <c r="AQ28" s="93"/>
      <c r="AR28" s="94"/>
      <c r="AS28" s="68"/>
    </row>
    <row r="29" spans="1:45" ht="57.6" customHeight="1" thickBot="1" x14ac:dyDescent="0.4">
      <c r="A29" s="128"/>
      <c r="B29" s="553" t="s">
        <v>91</v>
      </c>
      <c r="C29" s="553"/>
      <c r="D29" s="553"/>
      <c r="E29" s="153"/>
      <c r="F29" s="154" t="s">
        <v>74</v>
      </c>
      <c r="G29" s="77"/>
      <c r="H29" s="74"/>
      <c r="I29" s="104">
        <f>SUM(I25:I28)</f>
        <v>0</v>
      </c>
      <c r="J29" s="156"/>
      <c r="K29" s="157"/>
      <c r="L29" s="157"/>
      <c r="M29" s="157"/>
      <c r="N29" s="157"/>
      <c r="O29" s="157"/>
      <c r="P29" s="157"/>
      <c r="Q29" s="157"/>
      <c r="R29" s="157"/>
      <c r="S29" s="157"/>
      <c r="T29" s="156"/>
      <c r="U29" s="156"/>
      <c r="V29" s="156"/>
      <c r="W29" s="156"/>
      <c r="X29" s="156"/>
      <c r="Y29" s="158">
        <f>Y25+Y27</f>
        <v>97</v>
      </c>
      <c r="Z29" s="156"/>
      <c r="AA29" s="159"/>
      <c r="AB29" s="160"/>
      <c r="AC29" s="159" t="s">
        <v>90</v>
      </c>
      <c r="AD29" s="160"/>
      <c r="AE29" s="161">
        <f>SUM(AE25:AE28)</f>
        <v>0</v>
      </c>
      <c r="AF29" s="162"/>
      <c r="AG29" s="163" t="s">
        <v>90</v>
      </c>
      <c r="AH29" s="164">
        <f>SUM(AH25:AH28)</f>
        <v>0</v>
      </c>
      <c r="AI29" s="50"/>
      <c r="AJ29" s="63"/>
      <c r="AK29" s="63"/>
      <c r="AL29" s="51"/>
      <c r="AM29" s="52"/>
      <c r="AN29" s="74"/>
      <c r="AO29" s="75"/>
      <c r="AP29" s="89"/>
      <c r="AQ29" s="79"/>
      <c r="AR29" s="90"/>
      <c r="AS29" s="69"/>
    </row>
    <row r="30" spans="1:45" ht="18" x14ac:dyDescent="0.35">
      <c r="A30" s="27"/>
      <c r="B30" s="47"/>
      <c r="C30" s="48"/>
      <c r="D30" s="48"/>
      <c r="E30" s="48"/>
      <c r="F30" s="28"/>
      <c r="G30" s="51"/>
      <c r="H30" s="52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53"/>
      <c r="AK30" s="53"/>
      <c r="AL30" s="51"/>
      <c r="AM30" s="52"/>
      <c r="AN30" s="74"/>
      <c r="AO30" s="75"/>
      <c r="AP30" s="75"/>
      <c r="AQ30" s="75"/>
      <c r="AR30" s="75"/>
      <c r="AS30" s="76"/>
    </row>
    <row r="31" spans="1:45" ht="15.75" hidden="1" customHeight="1" x14ac:dyDescent="0.35">
      <c r="A31" s="27"/>
      <c r="B31" s="47"/>
      <c r="C31" s="48"/>
      <c r="D31" s="48"/>
      <c r="E31" s="48"/>
      <c r="F31" s="28"/>
      <c r="G31" s="51"/>
      <c r="H31" s="52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53"/>
      <c r="AK31" s="53"/>
      <c r="AL31" s="51"/>
      <c r="AM31" s="52"/>
      <c r="AN31" s="74"/>
      <c r="AO31" s="75"/>
      <c r="AP31" s="75"/>
      <c r="AQ31" s="75"/>
      <c r="AR31" s="75"/>
      <c r="AS31" s="76"/>
    </row>
    <row r="32" spans="1:45" ht="15.75" hidden="1" customHeight="1" x14ac:dyDescent="0.35">
      <c r="A32" s="27"/>
      <c r="B32" s="47"/>
      <c r="C32" s="48"/>
      <c r="D32" s="48"/>
      <c r="E32" s="48"/>
      <c r="F32" s="48"/>
      <c r="G32" s="51"/>
      <c r="H32" s="52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3"/>
      <c r="AB32" s="33"/>
      <c r="AC32" s="33"/>
      <c r="AD32" s="33"/>
      <c r="AE32" s="33"/>
      <c r="AF32" s="33"/>
      <c r="AG32" s="33"/>
      <c r="AH32" s="33"/>
      <c r="AI32" s="27"/>
      <c r="AJ32" s="51"/>
      <c r="AK32" s="51"/>
      <c r="AL32" s="51"/>
      <c r="AM32" s="52"/>
      <c r="AN32" s="74"/>
      <c r="AO32" s="75"/>
      <c r="AP32" s="75"/>
      <c r="AQ32" s="75"/>
      <c r="AR32" s="75"/>
      <c r="AS32" s="76"/>
    </row>
    <row r="33" spans="1:45" ht="15.75" hidden="1" customHeight="1" x14ac:dyDescent="0.35">
      <c r="G33" s="51"/>
      <c r="H33" s="51"/>
      <c r="AJ33" s="51"/>
      <c r="AK33" s="51"/>
      <c r="AL33" s="51"/>
      <c r="AM33" s="51"/>
      <c r="AN33" s="77"/>
      <c r="AO33" s="75"/>
      <c r="AP33" s="75"/>
      <c r="AQ33" s="75"/>
      <c r="AR33" s="75"/>
      <c r="AS33" s="76"/>
    </row>
    <row r="34" spans="1:45" ht="15.75" customHeight="1" thickBot="1" x14ac:dyDescent="0.35">
      <c r="G34" s="51"/>
      <c r="H34" s="51"/>
      <c r="AJ34" s="51"/>
      <c r="AK34" s="51"/>
      <c r="AL34" s="51"/>
      <c r="AM34" s="51"/>
      <c r="AN34" s="77"/>
      <c r="AO34" s="71"/>
      <c r="AP34" s="71"/>
      <c r="AQ34" s="71"/>
      <c r="AR34" s="71"/>
      <c r="AS34" s="71"/>
    </row>
    <row r="35" spans="1:45" ht="15.75" customHeight="1" x14ac:dyDescent="0.3">
      <c r="A35" s="247">
        <v>1</v>
      </c>
      <c r="B35" s="248" t="s">
        <v>92</v>
      </c>
      <c r="C35" s="249"/>
      <c r="D35" s="249"/>
      <c r="E35" s="249"/>
      <c r="F35" s="250"/>
      <c r="G35" s="251"/>
      <c r="H35" s="251"/>
      <c r="I35" s="252">
        <f>AS15</f>
        <v>0</v>
      </c>
      <c r="J35" s="253"/>
      <c r="K35" s="254"/>
      <c r="L35" s="254"/>
      <c r="M35" s="254"/>
      <c r="N35" s="254"/>
      <c r="O35" s="254"/>
      <c r="P35" s="254"/>
      <c r="Q35" s="254"/>
      <c r="R35" s="254"/>
      <c r="S35" s="254"/>
      <c r="T35" s="253"/>
      <c r="U35" s="253"/>
      <c r="V35" s="253"/>
      <c r="W35" s="253"/>
      <c r="X35" s="253"/>
      <c r="Y35" s="255">
        <f>AS15</f>
        <v>0</v>
      </c>
      <c r="Z35" s="64"/>
      <c r="AJ35" s="51"/>
      <c r="AK35" s="51"/>
      <c r="AL35" s="51"/>
      <c r="AM35" s="51"/>
      <c r="AN35" s="77"/>
      <c r="AO35" s="71"/>
      <c r="AP35" s="82"/>
      <c r="AQ35" s="95"/>
      <c r="AR35" s="95"/>
      <c r="AS35" s="70"/>
    </row>
    <row r="36" spans="1:45" ht="15.75" customHeight="1" x14ac:dyDescent="0.35">
      <c r="A36" s="256">
        <v>2</v>
      </c>
      <c r="B36" s="244" t="s">
        <v>93</v>
      </c>
      <c r="C36" s="245"/>
      <c r="D36" s="245"/>
      <c r="E36" s="245"/>
      <c r="F36" s="246"/>
      <c r="G36" s="257"/>
      <c r="H36" s="257"/>
      <c r="I36" s="243" t="e">
        <f t="shared" ref="I36:I37" si="14">#REF!</f>
        <v>#REF!</v>
      </c>
      <c r="J36" s="258"/>
      <c r="K36" s="259"/>
      <c r="L36" s="259"/>
      <c r="M36" s="259"/>
      <c r="N36" s="259"/>
      <c r="O36" s="259"/>
      <c r="P36" s="259"/>
      <c r="Q36" s="259"/>
      <c r="R36" s="259"/>
      <c r="S36" s="259"/>
      <c r="T36" s="258"/>
      <c r="U36" s="258"/>
      <c r="V36" s="258"/>
      <c r="W36" s="258"/>
      <c r="X36" s="258"/>
      <c r="Y36" s="260">
        <f>AH21</f>
        <v>0</v>
      </c>
      <c r="Z36" s="64"/>
      <c r="AN36" s="71"/>
      <c r="AO36" s="79"/>
      <c r="AP36" s="82"/>
      <c r="AQ36" s="95"/>
      <c r="AR36" s="95"/>
      <c r="AS36" s="70"/>
    </row>
    <row r="37" spans="1:45" ht="15.75" customHeight="1" x14ac:dyDescent="0.35">
      <c r="A37" s="261">
        <v>3</v>
      </c>
      <c r="B37" s="240" t="s">
        <v>94</v>
      </c>
      <c r="C37" s="241"/>
      <c r="D37" s="241"/>
      <c r="E37" s="241"/>
      <c r="F37" s="242"/>
      <c r="G37" s="257"/>
      <c r="H37" s="257"/>
      <c r="I37" s="243" t="e">
        <f t="shared" si="14"/>
        <v>#REF!</v>
      </c>
      <c r="J37" s="258"/>
      <c r="K37" s="259"/>
      <c r="L37" s="259"/>
      <c r="M37" s="259"/>
      <c r="N37" s="259"/>
      <c r="O37" s="259"/>
      <c r="P37" s="259"/>
      <c r="Q37" s="259"/>
      <c r="R37" s="259"/>
      <c r="S37" s="259"/>
      <c r="T37" s="258"/>
      <c r="U37" s="258"/>
      <c r="V37" s="258"/>
      <c r="W37" s="258"/>
      <c r="X37" s="258"/>
      <c r="Y37" s="260">
        <f>AH29</f>
        <v>0</v>
      </c>
      <c r="Z37" s="64"/>
      <c r="AN37" s="71"/>
      <c r="AO37" s="79"/>
      <c r="AP37" s="82"/>
      <c r="AQ37" s="95"/>
      <c r="AR37" s="95"/>
      <c r="AS37" s="70"/>
    </row>
    <row r="38" spans="1:45" ht="15.75" customHeight="1" x14ac:dyDescent="0.35">
      <c r="A38" s="261">
        <v>4</v>
      </c>
      <c r="B38" s="240" t="s">
        <v>95</v>
      </c>
      <c r="C38" s="241"/>
      <c r="D38" s="241"/>
      <c r="E38" s="241"/>
      <c r="F38" s="242"/>
      <c r="G38" s="257"/>
      <c r="H38" s="257"/>
      <c r="I38" s="243" t="e">
        <f>SUM(I35:I37)</f>
        <v>#REF!</v>
      </c>
      <c r="J38" s="258"/>
      <c r="K38" s="259"/>
      <c r="L38" s="259"/>
      <c r="M38" s="259"/>
      <c r="N38" s="259"/>
      <c r="O38" s="259"/>
      <c r="P38" s="259"/>
      <c r="Q38" s="259"/>
      <c r="R38" s="259"/>
      <c r="S38" s="259"/>
      <c r="T38" s="258"/>
      <c r="U38" s="258"/>
      <c r="V38" s="258"/>
      <c r="W38" s="258"/>
      <c r="X38" s="258"/>
      <c r="Y38" s="260">
        <f>SUM(Y35:Y37)</f>
        <v>0</v>
      </c>
      <c r="Z38" s="64"/>
      <c r="AN38" s="71"/>
      <c r="AO38" s="79"/>
      <c r="AP38" s="82"/>
      <c r="AQ38" s="95"/>
      <c r="AR38" s="95"/>
      <c r="AS38" s="70"/>
    </row>
    <row r="39" spans="1:45" ht="15.75" customHeight="1" thickBot="1" x14ac:dyDescent="0.4">
      <c r="A39" s="262">
        <v>5</v>
      </c>
      <c r="B39" s="263" t="s">
        <v>96</v>
      </c>
      <c r="C39" s="264"/>
      <c r="D39" s="264"/>
      <c r="E39" s="264"/>
      <c r="F39" s="265"/>
      <c r="G39" s="266"/>
      <c r="H39" s="266"/>
      <c r="I39" s="267" t="e">
        <f>I38*1.23</f>
        <v>#REF!</v>
      </c>
      <c r="J39" s="268"/>
      <c r="K39" s="269"/>
      <c r="L39" s="269"/>
      <c r="M39" s="269"/>
      <c r="N39" s="269"/>
      <c r="O39" s="269"/>
      <c r="P39" s="269"/>
      <c r="Q39" s="269"/>
      <c r="R39" s="269"/>
      <c r="S39" s="269"/>
      <c r="T39" s="268"/>
      <c r="U39" s="268"/>
      <c r="V39" s="268"/>
      <c r="W39" s="268"/>
      <c r="X39" s="268"/>
      <c r="Y39" s="270">
        <f>Y38*1.23</f>
        <v>0</v>
      </c>
      <c r="Z39" s="64"/>
      <c r="AN39" s="71"/>
      <c r="AO39" s="79"/>
      <c r="AP39" s="82"/>
      <c r="AQ39" s="95"/>
      <c r="AR39" s="95"/>
      <c r="AS39" s="70"/>
    </row>
    <row r="40" spans="1:45" ht="15.75" customHeight="1" x14ac:dyDescent="0.35">
      <c r="AN40" s="71"/>
      <c r="AO40" s="79"/>
      <c r="AP40" s="79"/>
      <c r="AQ40" s="80"/>
      <c r="AR40" s="81"/>
      <c r="AS40" s="81"/>
    </row>
    <row r="41" spans="1:45" ht="15.75" customHeight="1" x14ac:dyDescent="0.35">
      <c r="AN41" s="71"/>
      <c r="AO41" s="79"/>
      <c r="AP41" s="79"/>
      <c r="AQ41" s="80"/>
      <c r="AR41" s="82"/>
      <c r="AS41" s="82"/>
    </row>
    <row r="42" spans="1:45" ht="15.75" customHeight="1" x14ac:dyDescent="0.35">
      <c r="AN42" s="71"/>
      <c r="AO42" s="79"/>
      <c r="AP42" s="79"/>
      <c r="AQ42" s="80"/>
      <c r="AR42" s="82"/>
      <c r="AS42" s="82"/>
    </row>
    <row r="43" spans="1:45" ht="15.75" customHeight="1" x14ac:dyDescent="0.3">
      <c r="AN43" s="71"/>
      <c r="AO43" s="71"/>
      <c r="AP43" s="71"/>
      <c r="AQ43" s="71"/>
      <c r="AR43" s="71"/>
      <c r="AS43" s="71"/>
    </row>
    <row r="44" spans="1:45" ht="15.75" customHeight="1" x14ac:dyDescent="0.3"/>
    <row r="45" spans="1:45" ht="15.75" customHeight="1" x14ac:dyDescent="0.3"/>
    <row r="46" spans="1:45" ht="15.75" customHeight="1" x14ac:dyDescent="0.3"/>
    <row r="47" spans="1:45" ht="15.75" customHeight="1" x14ac:dyDescent="0.3"/>
    <row r="48" spans="1:45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</sheetData>
  <mergeCells count="47">
    <mergeCell ref="B29:D29"/>
    <mergeCell ref="B26:F26"/>
    <mergeCell ref="B27:F27"/>
    <mergeCell ref="B28:F28"/>
    <mergeCell ref="B18:F18"/>
    <mergeCell ref="B19:F19"/>
    <mergeCell ref="AJ21:AM21"/>
    <mergeCell ref="B24:F24"/>
    <mergeCell ref="B25:F25"/>
    <mergeCell ref="AJ18:AM18"/>
    <mergeCell ref="AJ19:AM20"/>
    <mergeCell ref="AO15:AR15"/>
    <mergeCell ref="S6:T6"/>
    <mergeCell ref="U6:V6"/>
    <mergeCell ref="W6:X6"/>
    <mergeCell ref="I6:J6"/>
    <mergeCell ref="K6:L6"/>
    <mergeCell ref="M6:N6"/>
    <mergeCell ref="O6:P6"/>
    <mergeCell ref="Q6:R6"/>
    <mergeCell ref="AM3:AM5"/>
    <mergeCell ref="Y4:Z4"/>
    <mergeCell ref="AA4:AF4"/>
    <mergeCell ref="AG4:AH4"/>
    <mergeCell ref="AI4:AJ4"/>
    <mergeCell ref="AK4:AK5"/>
    <mergeCell ref="G3:G5"/>
    <mergeCell ref="H3:H5"/>
    <mergeCell ref="I3:AK3"/>
    <mergeCell ref="AL3:AL5"/>
    <mergeCell ref="F4:F5"/>
    <mergeCell ref="AN3:AN5"/>
    <mergeCell ref="AO3:AO5"/>
    <mergeCell ref="I4:X4"/>
    <mergeCell ref="A1:AS1"/>
    <mergeCell ref="A2:A5"/>
    <mergeCell ref="B2:F3"/>
    <mergeCell ref="I2:AN2"/>
    <mergeCell ref="AO2:AS2"/>
    <mergeCell ref="AP3:AP5"/>
    <mergeCell ref="AQ3:AQ5"/>
    <mergeCell ref="AR3:AR5"/>
    <mergeCell ref="AS3:AS5"/>
    <mergeCell ref="B4:B5"/>
    <mergeCell ref="C4:C5"/>
    <mergeCell ref="D4:D5"/>
    <mergeCell ref="E4:E5"/>
  </mergeCells>
  <pageMargins left="0.25" right="0.25" top="0.75" bottom="0.75" header="0" footer="0"/>
  <pageSetup paperSize="9" scale="47" fitToHeight="0" orientation="landscape" r:id="rId1"/>
  <rowBreaks count="1" manualBreakCount="1">
    <brk id="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54E48-D04A-4C21-BA80-2F626F72C5AE}">
  <sheetPr>
    <pageSetUpPr fitToPage="1"/>
  </sheetPr>
  <dimension ref="A1:AS974"/>
  <sheetViews>
    <sheetView view="pageBreakPreview" zoomScale="80" zoomScaleNormal="50" zoomScaleSheetLayoutView="80" workbookViewId="0">
      <pane ySplit="6" topLeftCell="A7" activePane="bottomLeft" state="frozen"/>
      <selection pane="bottomLeft" activeCell="B8" sqref="B8"/>
    </sheetView>
  </sheetViews>
  <sheetFormatPr defaultColWidth="14.44140625" defaultRowHeight="15" customHeight="1" x14ac:dyDescent="0.3"/>
  <cols>
    <col min="1" max="1" width="9.109375" customWidth="1"/>
    <col min="2" max="2" width="22.88671875" customWidth="1"/>
    <col min="3" max="3" width="9.5546875" customWidth="1"/>
    <col min="4" max="4" width="30.33203125" customWidth="1"/>
    <col min="5" max="5" width="9.109375" customWidth="1"/>
    <col min="6" max="6" width="15.88671875" customWidth="1"/>
    <col min="7" max="7" width="12" hidden="1" customWidth="1"/>
    <col min="8" max="8" width="9.109375" hidden="1" customWidth="1"/>
    <col min="9" max="9" width="12.33203125" hidden="1" customWidth="1"/>
    <col min="10" max="10" width="11.33203125" hidden="1" customWidth="1"/>
    <col min="11" max="11" width="9.6640625" hidden="1" customWidth="1"/>
    <col min="12" max="12" width="11.33203125" hidden="1" customWidth="1"/>
    <col min="13" max="13" width="11.88671875" hidden="1" customWidth="1"/>
    <col min="14" max="14" width="12.5546875" hidden="1" customWidth="1"/>
    <col min="15" max="15" width="9.5546875" hidden="1" customWidth="1"/>
    <col min="16" max="16" width="13.109375" hidden="1" customWidth="1"/>
    <col min="17" max="17" width="9.33203125" hidden="1" customWidth="1"/>
    <col min="18" max="18" width="12.44140625" hidden="1" customWidth="1"/>
    <col min="19" max="19" width="9.33203125" hidden="1" customWidth="1"/>
    <col min="20" max="24" width="13.88671875" hidden="1" customWidth="1"/>
    <col min="25" max="26" width="13.88671875" customWidth="1"/>
    <col min="27" max="27" width="11.44140625" hidden="1" customWidth="1"/>
    <col min="28" max="28" width="12.5546875" hidden="1" customWidth="1"/>
    <col min="29" max="29" width="11.6640625" hidden="1" customWidth="1"/>
    <col min="30" max="30" width="11.88671875" hidden="1" customWidth="1"/>
    <col min="31" max="31" width="12.6640625" hidden="1" customWidth="1"/>
    <col min="32" max="32" width="12.109375" hidden="1" customWidth="1"/>
    <col min="33" max="33" width="15.5546875" customWidth="1"/>
    <col min="34" max="34" width="15.77734375" customWidth="1"/>
    <col min="35" max="35" width="11.33203125" customWidth="1"/>
    <col min="36" max="36" width="12.109375" customWidth="1"/>
    <col min="37" max="37" width="9.109375" customWidth="1"/>
    <col min="38" max="38" width="12" customWidth="1"/>
    <col min="39" max="39" width="12.6640625" customWidth="1"/>
    <col min="40" max="40" width="13.33203125" customWidth="1"/>
    <col min="41" max="41" width="15" customWidth="1"/>
    <col min="42" max="42" width="13.44140625" customWidth="1"/>
    <col min="43" max="43" width="15.44140625" customWidth="1"/>
    <col min="44" max="44" width="11.88671875" customWidth="1"/>
    <col min="45" max="45" width="17.109375" customWidth="1"/>
  </cols>
  <sheetData>
    <row r="1" spans="1:45" ht="69" customHeight="1" thickBot="1" x14ac:dyDescent="0.35">
      <c r="A1" s="496" t="s">
        <v>116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  <c r="AG1" s="497"/>
      <c r="AH1" s="497"/>
      <c r="AI1" s="497"/>
      <c r="AJ1" s="497"/>
      <c r="AK1" s="497"/>
      <c r="AL1" s="497"/>
      <c r="AM1" s="497"/>
      <c r="AN1" s="497"/>
      <c r="AO1" s="497"/>
      <c r="AP1" s="497"/>
      <c r="AQ1" s="497"/>
      <c r="AR1" s="497"/>
      <c r="AS1" s="497"/>
    </row>
    <row r="2" spans="1:45" ht="91.2" customHeight="1" x14ac:dyDescent="0.4">
      <c r="A2" s="498"/>
      <c r="B2" s="501" t="s">
        <v>0</v>
      </c>
      <c r="C2" s="502"/>
      <c r="D2" s="502"/>
      <c r="E2" s="502"/>
      <c r="F2" s="503"/>
      <c r="G2" s="117"/>
      <c r="H2" s="124"/>
      <c r="I2" s="507" t="s">
        <v>1</v>
      </c>
      <c r="J2" s="508"/>
      <c r="K2" s="508"/>
      <c r="L2" s="508"/>
      <c r="M2" s="508"/>
      <c r="N2" s="508"/>
      <c r="O2" s="508"/>
      <c r="P2" s="508"/>
      <c r="Q2" s="508"/>
      <c r="R2" s="508"/>
      <c r="S2" s="508"/>
      <c r="T2" s="508"/>
      <c r="U2" s="508"/>
      <c r="V2" s="508"/>
      <c r="W2" s="508"/>
      <c r="X2" s="508"/>
      <c r="Y2" s="508"/>
      <c r="Z2" s="508"/>
      <c r="AA2" s="508"/>
      <c r="AB2" s="508"/>
      <c r="AC2" s="508"/>
      <c r="AD2" s="508"/>
      <c r="AE2" s="508"/>
      <c r="AF2" s="508"/>
      <c r="AG2" s="508"/>
      <c r="AH2" s="508"/>
      <c r="AI2" s="508"/>
      <c r="AJ2" s="508"/>
      <c r="AK2" s="508"/>
      <c r="AL2" s="508"/>
      <c r="AM2" s="508"/>
      <c r="AN2" s="509"/>
      <c r="AO2" s="507" t="s">
        <v>97</v>
      </c>
      <c r="AP2" s="508"/>
      <c r="AQ2" s="508"/>
      <c r="AR2" s="508"/>
      <c r="AS2" s="509"/>
    </row>
    <row r="3" spans="1:45" ht="33" customHeight="1" thickBot="1" x14ac:dyDescent="0.35">
      <c r="A3" s="499"/>
      <c r="B3" s="504"/>
      <c r="C3" s="505"/>
      <c r="D3" s="505"/>
      <c r="E3" s="505"/>
      <c r="F3" s="506"/>
      <c r="G3" s="518" t="s">
        <v>2</v>
      </c>
      <c r="H3" s="521" t="s">
        <v>3</v>
      </c>
      <c r="I3" s="523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6"/>
      <c r="AL3" s="510" t="s">
        <v>2</v>
      </c>
      <c r="AM3" s="510" t="s">
        <v>3</v>
      </c>
      <c r="AN3" s="488" t="s">
        <v>4</v>
      </c>
      <c r="AO3" s="491" t="s">
        <v>5</v>
      </c>
      <c r="AP3" s="510" t="s">
        <v>6</v>
      </c>
      <c r="AQ3" s="513" t="s">
        <v>7</v>
      </c>
      <c r="AR3" s="513" t="s">
        <v>8</v>
      </c>
      <c r="AS3" s="514" t="s">
        <v>9</v>
      </c>
    </row>
    <row r="4" spans="1:45" ht="30.75" customHeight="1" thickBot="1" x14ac:dyDescent="0.35">
      <c r="A4" s="499"/>
      <c r="B4" s="515" t="s">
        <v>10</v>
      </c>
      <c r="C4" s="517" t="s">
        <v>11</v>
      </c>
      <c r="D4" s="515" t="s">
        <v>12</v>
      </c>
      <c r="E4" s="515" t="s">
        <v>13</v>
      </c>
      <c r="F4" s="527" t="s">
        <v>14</v>
      </c>
      <c r="G4" s="519"/>
      <c r="H4" s="522"/>
      <c r="I4" s="494" t="s">
        <v>15</v>
      </c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495"/>
      <c r="U4" s="495"/>
      <c r="V4" s="495"/>
      <c r="W4" s="495"/>
      <c r="X4" s="495"/>
      <c r="Y4" s="529" t="s">
        <v>16</v>
      </c>
      <c r="Z4" s="530"/>
      <c r="AA4" s="531" t="s">
        <v>17</v>
      </c>
      <c r="AB4" s="530"/>
      <c r="AC4" s="530"/>
      <c r="AD4" s="530"/>
      <c r="AE4" s="530"/>
      <c r="AF4" s="530"/>
      <c r="AG4" s="532" t="s">
        <v>17</v>
      </c>
      <c r="AH4" s="530"/>
      <c r="AI4" s="533" t="s">
        <v>18</v>
      </c>
      <c r="AJ4" s="530"/>
      <c r="AK4" s="534" t="s">
        <v>19</v>
      </c>
      <c r="AL4" s="511"/>
      <c r="AM4" s="511"/>
      <c r="AN4" s="489"/>
      <c r="AO4" s="492"/>
      <c r="AP4" s="511"/>
      <c r="AQ4" s="511"/>
      <c r="AR4" s="511"/>
      <c r="AS4" s="489"/>
    </row>
    <row r="5" spans="1:45" ht="42" thickBot="1" x14ac:dyDescent="0.35">
      <c r="A5" s="500"/>
      <c r="B5" s="516"/>
      <c r="C5" s="516"/>
      <c r="D5" s="516"/>
      <c r="E5" s="516"/>
      <c r="F5" s="528"/>
      <c r="G5" s="520"/>
      <c r="H5" s="504"/>
      <c r="I5" s="130" t="s">
        <v>20</v>
      </c>
      <c r="J5" s="97" t="s">
        <v>21</v>
      </c>
      <c r="K5" s="96" t="s">
        <v>20</v>
      </c>
      <c r="L5" s="97" t="s">
        <v>21</v>
      </c>
      <c r="M5" s="96" t="s">
        <v>20</v>
      </c>
      <c r="N5" s="97" t="s">
        <v>21</v>
      </c>
      <c r="O5" s="98" t="s">
        <v>20</v>
      </c>
      <c r="P5" s="99" t="s">
        <v>21</v>
      </c>
      <c r="Q5" s="96" t="s">
        <v>20</v>
      </c>
      <c r="R5" s="97" t="s">
        <v>21</v>
      </c>
      <c r="S5" s="98" t="s">
        <v>20</v>
      </c>
      <c r="T5" s="100" t="s">
        <v>21</v>
      </c>
      <c r="U5" s="98" t="s">
        <v>20</v>
      </c>
      <c r="V5" s="100" t="s">
        <v>21</v>
      </c>
      <c r="W5" s="98" t="s">
        <v>20</v>
      </c>
      <c r="X5" s="100" t="s">
        <v>21</v>
      </c>
      <c r="Y5" s="105" t="s">
        <v>20</v>
      </c>
      <c r="Z5" s="106" t="s">
        <v>21</v>
      </c>
      <c r="AA5" s="107" t="s">
        <v>20</v>
      </c>
      <c r="AB5" s="106" t="s">
        <v>21</v>
      </c>
      <c r="AC5" s="107" t="s">
        <v>20</v>
      </c>
      <c r="AD5" s="106" t="s">
        <v>21</v>
      </c>
      <c r="AE5" s="107" t="s">
        <v>20</v>
      </c>
      <c r="AF5" s="106" t="s">
        <v>21</v>
      </c>
      <c r="AG5" s="107" t="s">
        <v>20</v>
      </c>
      <c r="AH5" s="106" t="s">
        <v>21</v>
      </c>
      <c r="AI5" s="108" t="s">
        <v>22</v>
      </c>
      <c r="AJ5" s="106" t="s">
        <v>21</v>
      </c>
      <c r="AK5" s="526"/>
      <c r="AL5" s="512"/>
      <c r="AM5" s="512"/>
      <c r="AN5" s="490"/>
      <c r="AO5" s="493"/>
      <c r="AP5" s="512"/>
      <c r="AQ5" s="512"/>
      <c r="AR5" s="512"/>
      <c r="AS5" s="490"/>
    </row>
    <row r="6" spans="1:45" ht="15" customHeight="1" thickBot="1" x14ac:dyDescent="0.35">
      <c r="A6" s="214">
        <v>1</v>
      </c>
      <c r="B6" s="215">
        <v>2</v>
      </c>
      <c r="C6" s="215">
        <v>3</v>
      </c>
      <c r="D6" s="215">
        <v>4</v>
      </c>
      <c r="E6" s="215">
        <v>5</v>
      </c>
      <c r="F6" s="216">
        <v>6</v>
      </c>
      <c r="G6" s="3">
        <v>11</v>
      </c>
      <c r="H6" s="2">
        <v>12</v>
      </c>
      <c r="I6" s="543" t="s">
        <v>23</v>
      </c>
      <c r="J6" s="539"/>
      <c r="K6" s="538" t="s">
        <v>24</v>
      </c>
      <c r="L6" s="539"/>
      <c r="M6" s="538" t="s">
        <v>25</v>
      </c>
      <c r="N6" s="539"/>
      <c r="O6" s="538" t="s">
        <v>26</v>
      </c>
      <c r="P6" s="539"/>
      <c r="Q6" s="544" t="s">
        <v>27</v>
      </c>
      <c r="R6" s="539"/>
      <c r="S6" s="538" t="s">
        <v>28</v>
      </c>
      <c r="T6" s="539"/>
      <c r="U6" s="540" t="s">
        <v>29</v>
      </c>
      <c r="V6" s="541"/>
      <c r="W6" s="540" t="s">
        <v>30</v>
      </c>
      <c r="X6" s="542"/>
      <c r="Y6" s="218" t="s">
        <v>31</v>
      </c>
      <c r="Z6" s="218" t="s">
        <v>31</v>
      </c>
      <c r="AA6" s="218" t="s">
        <v>32</v>
      </c>
      <c r="AB6" s="218"/>
      <c r="AC6" s="218" t="s">
        <v>33</v>
      </c>
      <c r="AD6" s="218"/>
      <c r="AE6" s="218" t="s">
        <v>34</v>
      </c>
      <c r="AF6" s="218"/>
      <c r="AG6" s="218" t="s">
        <v>31</v>
      </c>
      <c r="AH6" s="218" t="s">
        <v>35</v>
      </c>
      <c r="AI6" s="218" t="s">
        <v>31</v>
      </c>
      <c r="AJ6" s="218" t="s">
        <v>31</v>
      </c>
      <c r="AK6" s="218">
        <v>10</v>
      </c>
      <c r="AL6" s="218">
        <v>11</v>
      </c>
      <c r="AM6" s="218">
        <v>12</v>
      </c>
      <c r="AN6" s="216">
        <v>13</v>
      </c>
      <c r="AO6" s="214">
        <v>14</v>
      </c>
      <c r="AP6" s="215">
        <v>15</v>
      </c>
      <c r="AQ6" s="215">
        <v>16</v>
      </c>
      <c r="AR6" s="215">
        <v>17</v>
      </c>
      <c r="AS6" s="216">
        <v>18</v>
      </c>
    </row>
    <row r="7" spans="1:45" s="286" customFormat="1" ht="14.4" x14ac:dyDescent="0.3">
      <c r="A7" s="419">
        <v>1</v>
      </c>
      <c r="B7" s="420" t="s">
        <v>43</v>
      </c>
      <c r="C7" s="421" t="s">
        <v>44</v>
      </c>
      <c r="D7" s="422"/>
      <c r="E7" s="423" t="s">
        <v>108</v>
      </c>
      <c r="F7" s="424"/>
      <c r="G7" s="277">
        <v>10.5</v>
      </c>
      <c r="H7" s="278" t="s">
        <v>39</v>
      </c>
      <c r="I7" s="279"/>
      <c r="J7" s="280"/>
      <c r="K7" s="281">
        <v>1</v>
      </c>
      <c r="L7" s="280">
        <v>1</v>
      </c>
      <c r="M7" s="281"/>
      <c r="N7" s="280"/>
      <c r="O7" s="281"/>
      <c r="P7" s="280"/>
      <c r="Q7" s="281"/>
      <c r="R7" s="280"/>
      <c r="S7" s="282"/>
      <c r="T7" s="283"/>
      <c r="U7" s="282"/>
      <c r="V7" s="283"/>
      <c r="W7" s="282"/>
      <c r="X7" s="283"/>
      <c r="Y7" s="427">
        <f t="shared" ref="Y7:Y15" si="0">SUM(W7,U7,S7,Q7,O7,M7,K7,I7)</f>
        <v>1</v>
      </c>
      <c r="Z7" s="410">
        <f t="shared" ref="Z7:Z15" si="1">SUM(J7,L7,N7,P7,R7,T7,V7,X7)</f>
        <v>1</v>
      </c>
      <c r="AA7" s="411"/>
      <c r="AB7" s="408"/>
      <c r="AC7" s="411"/>
      <c r="AD7" s="408"/>
      <c r="AE7" s="411"/>
      <c r="AF7" s="408"/>
      <c r="AG7" s="412">
        <v>1</v>
      </c>
      <c r="AH7" s="410">
        <v>1</v>
      </c>
      <c r="AI7" s="428">
        <v>3</v>
      </c>
      <c r="AJ7" s="408">
        <v>1</v>
      </c>
      <c r="AK7" s="415">
        <f t="shared" ref="AK7:AK15" si="2">Y7+AG7+AI7</f>
        <v>5</v>
      </c>
      <c r="AL7" s="406">
        <v>10.5</v>
      </c>
      <c r="AM7" s="406" t="s">
        <v>39</v>
      </c>
      <c r="AN7" s="416">
        <f t="shared" ref="AN7:AN14" si="3">AK7*AL7</f>
        <v>52.5</v>
      </c>
      <c r="AO7" s="432"/>
      <c r="AP7" s="433"/>
      <c r="AQ7" s="434"/>
      <c r="AR7" s="435">
        <f t="shared" ref="AR7:AR14" si="4">AQ7*AO7</f>
        <v>0</v>
      </c>
      <c r="AS7" s="436">
        <f t="shared" ref="AS7:AS15" si="5">AN7*AQ7</f>
        <v>0</v>
      </c>
    </row>
    <row r="8" spans="1:45" s="286" customFormat="1" ht="14.4" x14ac:dyDescent="0.3">
      <c r="A8" s="273">
        <v>2</v>
      </c>
      <c r="B8" s="312" t="s">
        <v>52</v>
      </c>
      <c r="C8" s="274" t="s">
        <v>53</v>
      </c>
      <c r="D8" s="275"/>
      <c r="E8" s="275">
        <v>50</v>
      </c>
      <c r="F8" s="313"/>
      <c r="G8" s="277">
        <v>10</v>
      </c>
      <c r="H8" s="278" t="s">
        <v>48</v>
      </c>
      <c r="I8" s="279"/>
      <c r="J8" s="280"/>
      <c r="K8" s="281"/>
      <c r="L8" s="280"/>
      <c r="M8" s="281"/>
      <c r="N8" s="280"/>
      <c r="O8" s="281"/>
      <c r="P8" s="280"/>
      <c r="Q8" s="281">
        <v>2</v>
      </c>
      <c r="R8" s="280">
        <v>2</v>
      </c>
      <c r="S8" s="282"/>
      <c r="T8" s="283"/>
      <c r="U8" s="282"/>
      <c r="V8" s="283"/>
      <c r="W8" s="282"/>
      <c r="X8" s="283"/>
      <c r="Y8" s="429">
        <f t="shared" si="0"/>
        <v>2</v>
      </c>
      <c r="Z8" s="110">
        <f t="shared" si="1"/>
        <v>2</v>
      </c>
      <c r="AA8" s="111"/>
      <c r="AB8" s="114"/>
      <c r="AC8" s="111"/>
      <c r="AD8" s="114"/>
      <c r="AE8" s="111"/>
      <c r="AF8" s="114"/>
      <c r="AG8" s="112">
        <f t="shared" ref="AG8:AH15" si="6">SUM(AA8,AC8,AE8)</f>
        <v>0</v>
      </c>
      <c r="AH8" s="110">
        <f t="shared" si="6"/>
        <v>0</v>
      </c>
      <c r="AI8" s="113"/>
      <c r="AJ8" s="114"/>
      <c r="AK8" s="311">
        <f t="shared" si="2"/>
        <v>2</v>
      </c>
      <c r="AL8" s="310">
        <v>10</v>
      </c>
      <c r="AM8" s="310" t="s">
        <v>48</v>
      </c>
      <c r="AN8" s="418">
        <f t="shared" si="3"/>
        <v>20</v>
      </c>
      <c r="AO8" s="146"/>
      <c r="AP8" s="24"/>
      <c r="AQ8" s="15"/>
      <c r="AR8" s="284">
        <f t="shared" si="4"/>
        <v>0</v>
      </c>
      <c r="AS8" s="357">
        <f t="shared" si="5"/>
        <v>0</v>
      </c>
    </row>
    <row r="9" spans="1:45" s="286" customFormat="1" ht="25.8" customHeight="1" x14ac:dyDescent="0.3">
      <c r="A9" s="273">
        <v>3</v>
      </c>
      <c r="B9" s="312" t="s">
        <v>54</v>
      </c>
      <c r="C9" s="274" t="s">
        <v>55</v>
      </c>
      <c r="D9" s="358"/>
      <c r="E9" s="275">
        <v>50</v>
      </c>
      <c r="F9" s="276"/>
      <c r="G9" s="277">
        <v>25</v>
      </c>
      <c r="H9" s="278" t="s">
        <v>48</v>
      </c>
      <c r="I9" s="279"/>
      <c r="J9" s="280"/>
      <c r="K9" s="281"/>
      <c r="L9" s="280"/>
      <c r="M9" s="281"/>
      <c r="N9" s="280"/>
      <c r="O9" s="281">
        <v>2</v>
      </c>
      <c r="P9" s="280">
        <v>1</v>
      </c>
      <c r="Q9" s="281"/>
      <c r="R9" s="280"/>
      <c r="S9" s="282">
        <v>3</v>
      </c>
      <c r="T9" s="283">
        <v>2</v>
      </c>
      <c r="U9" s="282"/>
      <c r="V9" s="283"/>
      <c r="W9" s="282"/>
      <c r="X9" s="283"/>
      <c r="Y9" s="429">
        <f t="shared" si="0"/>
        <v>5</v>
      </c>
      <c r="Z9" s="110">
        <f t="shared" si="1"/>
        <v>3</v>
      </c>
      <c r="AA9" s="111"/>
      <c r="AB9" s="114"/>
      <c r="AC9" s="111"/>
      <c r="AD9" s="114"/>
      <c r="AE9" s="111"/>
      <c r="AF9" s="114"/>
      <c r="AG9" s="112">
        <f t="shared" si="6"/>
        <v>0</v>
      </c>
      <c r="AH9" s="110">
        <f t="shared" si="6"/>
        <v>0</v>
      </c>
      <c r="AI9" s="113"/>
      <c r="AJ9" s="114"/>
      <c r="AK9" s="311">
        <f t="shared" si="2"/>
        <v>5</v>
      </c>
      <c r="AL9" s="310">
        <v>25</v>
      </c>
      <c r="AM9" s="310" t="s">
        <v>48</v>
      </c>
      <c r="AN9" s="418">
        <f t="shared" si="3"/>
        <v>125</v>
      </c>
      <c r="AO9" s="144"/>
      <c r="AP9" s="14"/>
      <c r="AQ9" s="15"/>
      <c r="AR9" s="284">
        <f t="shared" si="4"/>
        <v>0</v>
      </c>
      <c r="AS9" s="357">
        <f t="shared" si="5"/>
        <v>0</v>
      </c>
    </row>
    <row r="10" spans="1:45" s="286" customFormat="1" ht="14.4" x14ac:dyDescent="0.3">
      <c r="A10" s="273">
        <v>4</v>
      </c>
      <c r="B10" s="271" t="s">
        <v>54</v>
      </c>
      <c r="C10" s="272">
        <v>4.5</v>
      </c>
      <c r="D10" s="359" t="s">
        <v>56</v>
      </c>
      <c r="E10" s="360">
        <v>50</v>
      </c>
      <c r="F10" s="313"/>
      <c r="G10" s="277">
        <v>26</v>
      </c>
      <c r="H10" s="278" t="s">
        <v>48</v>
      </c>
      <c r="I10" s="279"/>
      <c r="J10" s="280"/>
      <c r="K10" s="281"/>
      <c r="L10" s="280"/>
      <c r="M10" s="281"/>
      <c r="N10" s="280"/>
      <c r="O10" s="281"/>
      <c r="P10" s="280"/>
      <c r="Q10" s="281"/>
      <c r="R10" s="280"/>
      <c r="S10" s="282"/>
      <c r="T10" s="283"/>
      <c r="U10" s="282"/>
      <c r="V10" s="283"/>
      <c r="W10" s="282"/>
      <c r="X10" s="283"/>
      <c r="Y10" s="429">
        <f t="shared" si="0"/>
        <v>0</v>
      </c>
      <c r="Z10" s="110">
        <f t="shared" si="1"/>
        <v>0</v>
      </c>
      <c r="AA10" s="111"/>
      <c r="AB10" s="114"/>
      <c r="AC10" s="111"/>
      <c r="AD10" s="114"/>
      <c r="AE10" s="111"/>
      <c r="AF10" s="114"/>
      <c r="AG10" s="112">
        <f t="shared" si="6"/>
        <v>0</v>
      </c>
      <c r="AH10" s="110">
        <f t="shared" si="6"/>
        <v>0</v>
      </c>
      <c r="AI10" s="113">
        <v>1</v>
      </c>
      <c r="AJ10" s="114">
        <v>1</v>
      </c>
      <c r="AK10" s="311">
        <f t="shared" si="2"/>
        <v>1</v>
      </c>
      <c r="AL10" s="310">
        <v>26</v>
      </c>
      <c r="AM10" s="310" t="s">
        <v>48</v>
      </c>
      <c r="AN10" s="418">
        <f t="shared" si="3"/>
        <v>26</v>
      </c>
      <c r="AO10" s="146"/>
      <c r="AP10" s="24"/>
      <c r="AQ10" s="25"/>
      <c r="AR10" s="284">
        <f t="shared" si="4"/>
        <v>0</v>
      </c>
      <c r="AS10" s="285">
        <f t="shared" si="5"/>
        <v>0</v>
      </c>
    </row>
    <row r="11" spans="1:45" s="286" customFormat="1" ht="15.75" customHeight="1" x14ac:dyDescent="0.3">
      <c r="A11" s="273">
        <v>5</v>
      </c>
      <c r="B11" s="271" t="s">
        <v>57</v>
      </c>
      <c r="C11" s="272">
        <v>4.5999999999999996</v>
      </c>
      <c r="D11" s="359" t="s">
        <v>58</v>
      </c>
      <c r="E11" s="360">
        <v>50</v>
      </c>
      <c r="F11" s="313"/>
      <c r="G11" s="277">
        <v>9.1</v>
      </c>
      <c r="H11" s="278" t="s">
        <v>39</v>
      </c>
      <c r="I11" s="361"/>
      <c r="J11" s="362"/>
      <c r="K11" s="363"/>
      <c r="L11" s="362"/>
      <c r="M11" s="363"/>
      <c r="N11" s="362"/>
      <c r="O11" s="363"/>
      <c r="P11" s="362"/>
      <c r="Q11" s="363"/>
      <c r="R11" s="362"/>
      <c r="S11" s="364"/>
      <c r="T11" s="365"/>
      <c r="U11" s="364"/>
      <c r="V11" s="365"/>
      <c r="W11" s="364"/>
      <c r="X11" s="365"/>
      <c r="Y11" s="429">
        <v>1</v>
      </c>
      <c r="Z11" s="110">
        <v>1</v>
      </c>
      <c r="AA11" s="115"/>
      <c r="AB11" s="116"/>
      <c r="AC11" s="115"/>
      <c r="AD11" s="116"/>
      <c r="AE11" s="115"/>
      <c r="AF11" s="116"/>
      <c r="AG11" s="112">
        <f t="shared" si="6"/>
        <v>0</v>
      </c>
      <c r="AH11" s="110">
        <f t="shared" si="6"/>
        <v>0</v>
      </c>
      <c r="AI11" s="113">
        <v>3</v>
      </c>
      <c r="AJ11" s="114">
        <v>3</v>
      </c>
      <c r="AK11" s="311">
        <f t="shared" si="2"/>
        <v>4</v>
      </c>
      <c r="AL11" s="310">
        <v>9.1</v>
      </c>
      <c r="AM11" s="310" t="s">
        <v>39</v>
      </c>
      <c r="AN11" s="418">
        <f t="shared" si="3"/>
        <v>36.4</v>
      </c>
      <c r="AO11" s="146"/>
      <c r="AP11" s="24"/>
      <c r="AQ11" s="25"/>
      <c r="AR11" s="284">
        <f t="shared" si="4"/>
        <v>0</v>
      </c>
      <c r="AS11" s="285">
        <f t="shared" si="5"/>
        <v>0</v>
      </c>
    </row>
    <row r="12" spans="1:45" s="286" customFormat="1" ht="15.75" customHeight="1" x14ac:dyDescent="0.3">
      <c r="A12" s="327">
        <v>6</v>
      </c>
      <c r="B12" s="328" t="s">
        <v>61</v>
      </c>
      <c r="C12" s="329">
        <v>3.5</v>
      </c>
      <c r="D12" s="330" t="s">
        <v>62</v>
      </c>
      <c r="E12" s="331" t="s">
        <v>51</v>
      </c>
      <c r="F12" s="332"/>
      <c r="G12" s="333">
        <v>128.4</v>
      </c>
      <c r="H12" s="334" t="s">
        <v>39</v>
      </c>
      <c r="I12" s="335"/>
      <c r="J12" s="336"/>
      <c r="K12" s="337"/>
      <c r="L12" s="336"/>
      <c r="M12" s="337"/>
      <c r="N12" s="336"/>
      <c r="O12" s="337"/>
      <c r="P12" s="336"/>
      <c r="Q12" s="337"/>
      <c r="R12" s="336"/>
      <c r="S12" s="338"/>
      <c r="T12" s="339"/>
      <c r="U12" s="338"/>
      <c r="V12" s="339"/>
      <c r="W12" s="338"/>
      <c r="X12" s="339"/>
      <c r="Y12" s="430">
        <f t="shared" si="0"/>
        <v>0</v>
      </c>
      <c r="Z12" s="341">
        <f t="shared" si="1"/>
        <v>0</v>
      </c>
      <c r="AA12" s="342"/>
      <c r="AB12" s="343"/>
      <c r="AC12" s="342"/>
      <c r="AD12" s="343"/>
      <c r="AE12" s="342"/>
      <c r="AF12" s="343"/>
      <c r="AG12" s="344">
        <f t="shared" si="6"/>
        <v>0</v>
      </c>
      <c r="AH12" s="341">
        <f t="shared" si="6"/>
        <v>0</v>
      </c>
      <c r="AI12" s="345">
        <v>8</v>
      </c>
      <c r="AJ12" s="346">
        <v>2</v>
      </c>
      <c r="AK12" s="425">
        <f t="shared" si="2"/>
        <v>8</v>
      </c>
      <c r="AL12" s="426">
        <v>128.4</v>
      </c>
      <c r="AM12" s="426" t="s">
        <v>39</v>
      </c>
      <c r="AN12" s="431">
        <f t="shared" si="3"/>
        <v>1027.2</v>
      </c>
      <c r="AO12" s="146"/>
      <c r="AP12" s="24"/>
      <c r="AQ12" s="25"/>
      <c r="AR12" s="284">
        <f t="shared" si="4"/>
        <v>0</v>
      </c>
      <c r="AS12" s="285">
        <f t="shared" si="5"/>
        <v>0</v>
      </c>
    </row>
    <row r="13" spans="1:45" s="286" customFormat="1" ht="27.75" customHeight="1" x14ac:dyDescent="0.3">
      <c r="A13" s="273">
        <v>7</v>
      </c>
      <c r="B13" s="312" t="s">
        <v>63</v>
      </c>
      <c r="C13" s="274"/>
      <c r="D13" s="274" t="s">
        <v>64</v>
      </c>
      <c r="E13" s="275">
        <v>40</v>
      </c>
      <c r="F13" s="313"/>
      <c r="G13" s="277">
        <v>7.1</v>
      </c>
      <c r="H13" s="278" t="s">
        <v>39</v>
      </c>
      <c r="I13" s="279"/>
      <c r="J13" s="280"/>
      <c r="K13" s="281"/>
      <c r="L13" s="280"/>
      <c r="M13" s="281"/>
      <c r="N13" s="280"/>
      <c r="O13" s="281"/>
      <c r="P13" s="280"/>
      <c r="Q13" s="281"/>
      <c r="R13" s="280"/>
      <c r="S13" s="282"/>
      <c r="T13" s="283"/>
      <c r="U13" s="282"/>
      <c r="V13" s="283"/>
      <c r="W13" s="282"/>
      <c r="X13" s="283"/>
      <c r="Y13" s="429">
        <f t="shared" si="0"/>
        <v>0</v>
      </c>
      <c r="Z13" s="110">
        <f t="shared" si="1"/>
        <v>0</v>
      </c>
      <c r="AA13" s="111"/>
      <c r="AB13" s="114"/>
      <c r="AC13" s="111"/>
      <c r="AD13" s="114"/>
      <c r="AE13" s="111">
        <v>1</v>
      </c>
      <c r="AF13" s="114">
        <v>1</v>
      </c>
      <c r="AG13" s="112">
        <f t="shared" si="6"/>
        <v>1</v>
      </c>
      <c r="AH13" s="110">
        <f t="shared" si="6"/>
        <v>1</v>
      </c>
      <c r="AI13" s="113">
        <v>5</v>
      </c>
      <c r="AJ13" s="114">
        <v>1</v>
      </c>
      <c r="AK13" s="311">
        <f t="shared" si="2"/>
        <v>6</v>
      </c>
      <c r="AL13" s="310">
        <v>7.1</v>
      </c>
      <c r="AM13" s="310" t="s">
        <v>39</v>
      </c>
      <c r="AN13" s="418">
        <f t="shared" si="3"/>
        <v>42.599999999999994</v>
      </c>
      <c r="AO13" s="146"/>
      <c r="AP13" s="24"/>
      <c r="AQ13" s="25"/>
      <c r="AR13" s="284">
        <f t="shared" si="4"/>
        <v>0</v>
      </c>
      <c r="AS13" s="285">
        <f t="shared" si="5"/>
        <v>0</v>
      </c>
    </row>
    <row r="14" spans="1:45" s="257" customFormat="1" ht="52.8" customHeight="1" x14ac:dyDescent="0.3">
      <c r="A14" s="287">
        <v>8</v>
      </c>
      <c r="B14" s="366" t="s">
        <v>65</v>
      </c>
      <c r="C14" s="562" t="s">
        <v>66</v>
      </c>
      <c r="D14" s="563"/>
      <c r="E14" s="291">
        <v>50</v>
      </c>
      <c r="F14" s="367"/>
      <c r="G14" s="293">
        <v>10.5</v>
      </c>
      <c r="H14" s="294" t="s">
        <v>39</v>
      </c>
      <c r="I14" s="295"/>
      <c r="J14" s="296"/>
      <c r="K14" s="297"/>
      <c r="L14" s="296"/>
      <c r="M14" s="297"/>
      <c r="N14" s="296"/>
      <c r="O14" s="297"/>
      <c r="P14" s="296"/>
      <c r="Q14" s="297"/>
      <c r="R14" s="296"/>
      <c r="S14" s="298"/>
      <c r="T14" s="299"/>
      <c r="U14" s="298"/>
      <c r="V14" s="299"/>
      <c r="W14" s="298"/>
      <c r="X14" s="299"/>
      <c r="Y14" s="429">
        <f t="shared" si="0"/>
        <v>0</v>
      </c>
      <c r="Z14" s="110">
        <f t="shared" si="1"/>
        <v>0</v>
      </c>
      <c r="AA14" s="111">
        <v>8</v>
      </c>
      <c r="AB14" s="114">
        <v>2</v>
      </c>
      <c r="AC14" s="111">
        <v>2</v>
      </c>
      <c r="AD14" s="114">
        <v>2</v>
      </c>
      <c r="AE14" s="111"/>
      <c r="AF14" s="114"/>
      <c r="AG14" s="112">
        <f t="shared" si="6"/>
        <v>10</v>
      </c>
      <c r="AH14" s="110">
        <f t="shared" si="6"/>
        <v>4</v>
      </c>
      <c r="AI14" s="113"/>
      <c r="AJ14" s="114"/>
      <c r="AK14" s="311">
        <f t="shared" si="2"/>
        <v>10</v>
      </c>
      <c r="AL14" s="310">
        <v>10.5</v>
      </c>
      <c r="AM14" s="310" t="s">
        <v>39</v>
      </c>
      <c r="AN14" s="418">
        <f t="shared" si="3"/>
        <v>105</v>
      </c>
      <c r="AO14" s="350"/>
      <c r="AP14" s="351"/>
      <c r="AQ14" s="25"/>
      <c r="AR14" s="309">
        <f t="shared" si="4"/>
        <v>0</v>
      </c>
      <c r="AS14" s="285">
        <f t="shared" si="5"/>
        <v>0</v>
      </c>
    </row>
    <row r="15" spans="1:45" s="369" customFormat="1" ht="52.8" customHeight="1" thickBot="1" x14ac:dyDescent="0.35">
      <c r="A15" s="471">
        <v>9</v>
      </c>
      <c r="B15" s="472" t="s">
        <v>110</v>
      </c>
      <c r="C15" s="473" t="s">
        <v>111</v>
      </c>
      <c r="D15" s="474"/>
      <c r="E15" s="487">
        <v>50</v>
      </c>
      <c r="F15" s="475"/>
      <c r="G15" s="476">
        <v>3.16</v>
      </c>
      <c r="H15" s="477" t="s">
        <v>48</v>
      </c>
      <c r="I15" s="478"/>
      <c r="J15" s="479"/>
      <c r="K15" s="478"/>
      <c r="L15" s="479"/>
      <c r="M15" s="478"/>
      <c r="N15" s="479"/>
      <c r="O15" s="478"/>
      <c r="P15" s="479"/>
      <c r="Q15" s="478">
        <v>1</v>
      </c>
      <c r="R15" s="479">
        <v>1</v>
      </c>
      <c r="S15" s="480"/>
      <c r="T15" s="481"/>
      <c r="U15" s="480"/>
      <c r="V15" s="481"/>
      <c r="W15" s="480"/>
      <c r="X15" s="481"/>
      <c r="Y15" s="482">
        <f t="shared" si="0"/>
        <v>1</v>
      </c>
      <c r="Z15" s="465">
        <f t="shared" si="1"/>
        <v>1</v>
      </c>
      <c r="AA15" s="466"/>
      <c r="AB15" s="463"/>
      <c r="AC15" s="466"/>
      <c r="AD15" s="463"/>
      <c r="AE15" s="466"/>
      <c r="AF15" s="463"/>
      <c r="AG15" s="467">
        <f t="shared" si="6"/>
        <v>0</v>
      </c>
      <c r="AH15" s="465">
        <f t="shared" si="6"/>
        <v>0</v>
      </c>
      <c r="AI15" s="483"/>
      <c r="AJ15" s="484"/>
      <c r="AK15" s="469">
        <f t="shared" si="2"/>
        <v>1</v>
      </c>
      <c r="AL15" s="461">
        <v>3.16</v>
      </c>
      <c r="AM15" s="461" t="s">
        <v>48</v>
      </c>
      <c r="AN15" s="470">
        <f>AK15*AL15</f>
        <v>3.16</v>
      </c>
      <c r="AO15" s="437"/>
      <c r="AP15" s="438"/>
      <c r="AQ15" s="150"/>
      <c r="AR15" s="439">
        <f>AQ15*AO15</f>
        <v>0</v>
      </c>
      <c r="AS15" s="326">
        <f t="shared" si="5"/>
        <v>0</v>
      </c>
    </row>
    <row r="16" spans="1:45" s="368" customFormat="1" ht="29.25" customHeight="1" thickBot="1" x14ac:dyDescent="0.4">
      <c r="A16" s="128"/>
      <c r="B16" s="128"/>
      <c r="C16" s="128"/>
      <c r="D16" s="128"/>
      <c r="E16" s="128"/>
      <c r="F16" s="219" t="s">
        <v>74</v>
      </c>
      <c r="G16" s="128"/>
      <c r="H16" s="129"/>
      <c r="I16" s="126">
        <f t="shared" ref="I16:X16" si="7">SUM(I7:I14)</f>
        <v>0</v>
      </c>
      <c r="J16" s="126">
        <f t="shared" si="7"/>
        <v>0</v>
      </c>
      <c r="K16" s="126">
        <f t="shared" si="7"/>
        <v>1</v>
      </c>
      <c r="L16" s="126">
        <f t="shared" si="7"/>
        <v>1</v>
      </c>
      <c r="M16" s="126">
        <f t="shared" si="7"/>
        <v>0</v>
      </c>
      <c r="N16" s="126">
        <f t="shared" si="7"/>
        <v>0</v>
      </c>
      <c r="O16" s="126">
        <f t="shared" si="7"/>
        <v>2</v>
      </c>
      <c r="P16" s="126">
        <f t="shared" si="7"/>
        <v>1</v>
      </c>
      <c r="Q16" s="126">
        <f t="shared" si="7"/>
        <v>2</v>
      </c>
      <c r="R16" s="126">
        <f t="shared" si="7"/>
        <v>2</v>
      </c>
      <c r="S16" s="126">
        <f t="shared" si="7"/>
        <v>3</v>
      </c>
      <c r="T16" s="126">
        <f t="shared" si="7"/>
        <v>2</v>
      </c>
      <c r="U16" s="126">
        <f t="shared" si="7"/>
        <v>0</v>
      </c>
      <c r="V16" s="126">
        <f t="shared" si="7"/>
        <v>0</v>
      </c>
      <c r="W16" s="126">
        <f t="shared" si="7"/>
        <v>0</v>
      </c>
      <c r="X16" s="103">
        <f t="shared" si="7"/>
        <v>0</v>
      </c>
      <c r="Y16" s="127">
        <f>SUM(Y7:Y15)</f>
        <v>10</v>
      </c>
      <c r="Z16" s="127">
        <f t="shared" ref="Z16:AK16" si="8">SUM(Z7:Z15)</f>
        <v>8</v>
      </c>
      <c r="AA16" s="127">
        <f t="shared" si="8"/>
        <v>8</v>
      </c>
      <c r="AB16" s="127">
        <f t="shared" si="8"/>
        <v>2</v>
      </c>
      <c r="AC16" s="127">
        <f t="shared" si="8"/>
        <v>2</v>
      </c>
      <c r="AD16" s="127">
        <f t="shared" si="8"/>
        <v>2</v>
      </c>
      <c r="AE16" s="127">
        <f t="shared" si="8"/>
        <v>1</v>
      </c>
      <c r="AF16" s="127">
        <f t="shared" si="8"/>
        <v>1</v>
      </c>
      <c r="AG16" s="127">
        <f t="shared" si="8"/>
        <v>12</v>
      </c>
      <c r="AH16" s="127">
        <f t="shared" si="8"/>
        <v>6</v>
      </c>
      <c r="AI16" s="127">
        <f t="shared" si="8"/>
        <v>20</v>
      </c>
      <c r="AJ16" s="127">
        <f t="shared" si="8"/>
        <v>8</v>
      </c>
      <c r="AK16" s="127">
        <f t="shared" si="8"/>
        <v>42</v>
      </c>
      <c r="AL16" s="128"/>
      <c r="AM16" s="129"/>
      <c r="AN16" s="129"/>
      <c r="AO16" s="560" t="s">
        <v>75</v>
      </c>
      <c r="AP16" s="561"/>
      <c r="AQ16" s="561"/>
      <c r="AR16" s="561"/>
      <c r="AS16" s="220">
        <f>SUM(AS7:AS15)</f>
        <v>0</v>
      </c>
    </row>
    <row r="17" spans="1:45" ht="15.75" customHeight="1" x14ac:dyDescent="0.35">
      <c r="A17" s="27"/>
      <c r="B17" s="27"/>
      <c r="C17" s="27"/>
      <c r="D17" s="27"/>
      <c r="E17" s="27"/>
      <c r="F17" s="28"/>
      <c r="G17" s="27"/>
      <c r="H17" s="29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1"/>
      <c r="AB17" s="31"/>
      <c r="AC17" s="31"/>
      <c r="AD17" s="31"/>
      <c r="AE17" s="31"/>
      <c r="AF17" s="31"/>
      <c r="AG17" s="31"/>
      <c r="AH17" s="31"/>
      <c r="AI17" s="30"/>
      <c r="AJ17" s="30"/>
      <c r="AK17" s="30"/>
      <c r="AL17" s="27"/>
      <c r="AM17" s="29"/>
      <c r="AN17" s="29"/>
      <c r="AO17" s="29"/>
      <c r="AP17" s="29"/>
      <c r="AQ17" s="29"/>
      <c r="AR17" s="29"/>
      <c r="AS17" s="32"/>
    </row>
    <row r="18" spans="1:45" ht="18" customHeight="1" thickBot="1" x14ac:dyDescent="0.4">
      <c r="A18" s="27"/>
      <c r="B18" s="27"/>
      <c r="C18" s="27"/>
      <c r="D18" s="27"/>
      <c r="E18" s="27"/>
      <c r="F18" s="27"/>
      <c r="G18" s="27"/>
      <c r="H18" s="29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3"/>
      <c r="AB18" s="33"/>
      <c r="AC18" s="33"/>
      <c r="AD18" s="33"/>
      <c r="AE18" s="33"/>
      <c r="AF18" s="33"/>
      <c r="AG18" s="33"/>
      <c r="AH18" s="33"/>
      <c r="AI18" s="27"/>
      <c r="AJ18" s="27"/>
      <c r="AK18" s="27"/>
      <c r="AL18" s="34"/>
      <c r="AM18" s="32"/>
      <c r="AN18" s="29"/>
      <c r="AO18" s="29"/>
      <c r="AP18" s="29"/>
      <c r="AQ18" s="29"/>
      <c r="AR18" s="29"/>
      <c r="AS18" s="32"/>
    </row>
    <row r="19" spans="1:45" ht="58.5" customHeight="1" x14ac:dyDescent="0.3">
      <c r="A19" s="165" t="s">
        <v>76</v>
      </c>
      <c r="B19" s="558" t="s">
        <v>77</v>
      </c>
      <c r="C19" s="502"/>
      <c r="D19" s="502"/>
      <c r="E19" s="502"/>
      <c r="F19" s="502"/>
      <c r="G19" s="166"/>
      <c r="H19" s="167"/>
      <c r="I19" s="168" t="s">
        <v>78</v>
      </c>
      <c r="J19" s="169" t="s">
        <v>79</v>
      </c>
      <c r="K19" s="168"/>
      <c r="L19" s="168"/>
      <c r="M19" s="168"/>
      <c r="N19" s="168"/>
      <c r="O19" s="168"/>
      <c r="P19" s="168"/>
      <c r="Q19" s="168"/>
      <c r="R19" s="168"/>
      <c r="S19" s="168"/>
      <c r="T19" s="169" t="s">
        <v>79</v>
      </c>
      <c r="U19" s="169"/>
      <c r="V19" s="169"/>
      <c r="W19" s="169"/>
      <c r="X19" s="169"/>
      <c r="Y19" s="170" t="s">
        <v>78</v>
      </c>
      <c r="Z19" s="171" t="s">
        <v>79</v>
      </c>
      <c r="AA19" s="171" t="s">
        <v>79</v>
      </c>
      <c r="AB19" s="170"/>
      <c r="AC19" s="172" t="s">
        <v>80</v>
      </c>
      <c r="AD19" s="170"/>
      <c r="AE19" s="170" t="s">
        <v>81</v>
      </c>
      <c r="AF19" s="173"/>
      <c r="AG19" s="172" t="s">
        <v>80</v>
      </c>
      <c r="AH19" s="174" t="s">
        <v>81</v>
      </c>
      <c r="AI19" s="35"/>
      <c r="AJ19" s="550" t="s">
        <v>98</v>
      </c>
      <c r="AK19" s="551"/>
      <c r="AL19" s="551"/>
      <c r="AM19" s="551"/>
      <c r="AN19" s="72"/>
      <c r="AO19" s="67"/>
      <c r="AP19" s="67"/>
      <c r="AQ19" s="83"/>
      <c r="AR19" s="84"/>
      <c r="AS19" s="67"/>
    </row>
    <row r="20" spans="1:45" ht="15.75" customHeight="1" x14ac:dyDescent="0.3">
      <c r="A20" s="175">
        <v>1</v>
      </c>
      <c r="B20" s="559" t="s">
        <v>82</v>
      </c>
      <c r="C20" s="549"/>
      <c r="D20" s="549"/>
      <c r="E20" s="549"/>
      <c r="F20" s="549"/>
      <c r="G20" s="176"/>
      <c r="H20" s="177"/>
      <c r="I20" s="36"/>
      <c r="J20" s="37" t="s">
        <v>83</v>
      </c>
      <c r="K20" s="178"/>
      <c r="L20" s="178"/>
      <c r="M20" s="178"/>
      <c r="N20" s="178"/>
      <c r="O20" s="178"/>
      <c r="P20" s="178"/>
      <c r="Q20" s="178"/>
      <c r="R20" s="178"/>
      <c r="S20" s="178"/>
      <c r="T20" s="37" t="s">
        <v>83</v>
      </c>
      <c r="U20" s="37"/>
      <c r="V20" s="37"/>
      <c r="W20" s="37"/>
      <c r="X20" s="37"/>
      <c r="Y20" s="38">
        <f>SUM(Z16,AH16,AJ16)-2</f>
        <v>20</v>
      </c>
      <c r="Z20" s="39" t="s">
        <v>83</v>
      </c>
      <c r="AA20" s="39" t="s">
        <v>83</v>
      </c>
      <c r="AB20" s="40"/>
      <c r="AC20" s="15">
        <v>0</v>
      </c>
      <c r="AD20" s="40"/>
      <c r="AE20" s="41">
        <f t="shared" ref="AE20:AE21" si="9">Y20*AC20*365</f>
        <v>0</v>
      </c>
      <c r="AF20" s="15"/>
      <c r="AG20" s="15"/>
      <c r="AH20" s="179">
        <f>365*Y20*AG20</f>
        <v>0</v>
      </c>
      <c r="AI20" s="42"/>
      <c r="AJ20" s="552" t="s">
        <v>99</v>
      </c>
      <c r="AK20" s="552"/>
      <c r="AL20" s="552"/>
      <c r="AM20" s="552"/>
      <c r="AN20" s="73"/>
      <c r="AO20" s="67"/>
      <c r="AP20" s="85"/>
      <c r="AQ20" s="86"/>
      <c r="AR20" s="87"/>
      <c r="AS20" s="68"/>
    </row>
    <row r="21" spans="1:45" ht="15.75" customHeight="1" x14ac:dyDescent="0.3">
      <c r="A21" s="175">
        <v>3</v>
      </c>
      <c r="B21" s="44" t="s">
        <v>85</v>
      </c>
      <c r="C21" s="45"/>
      <c r="D21" s="45"/>
      <c r="E21" s="45"/>
      <c r="F21" s="46"/>
      <c r="G21" s="176"/>
      <c r="H21" s="177"/>
      <c r="I21" s="43"/>
      <c r="J21" s="37" t="s">
        <v>83</v>
      </c>
      <c r="K21" s="178"/>
      <c r="L21" s="178"/>
      <c r="M21" s="178"/>
      <c r="N21" s="178"/>
      <c r="O21" s="178"/>
      <c r="P21" s="178"/>
      <c r="Q21" s="178"/>
      <c r="R21" s="178"/>
      <c r="S21" s="178"/>
      <c r="T21" s="37" t="s">
        <v>83</v>
      </c>
      <c r="U21" s="37"/>
      <c r="V21" s="37"/>
      <c r="W21" s="37"/>
      <c r="X21" s="37"/>
      <c r="Y21" s="38">
        <v>2</v>
      </c>
      <c r="Z21" s="39" t="s">
        <v>83</v>
      </c>
      <c r="AA21" s="39" t="s">
        <v>83</v>
      </c>
      <c r="AB21" s="40"/>
      <c r="AC21" s="15">
        <v>0</v>
      </c>
      <c r="AD21" s="40"/>
      <c r="AE21" s="41">
        <f t="shared" si="9"/>
        <v>0</v>
      </c>
      <c r="AF21" s="15"/>
      <c r="AG21" s="15"/>
      <c r="AH21" s="179">
        <f t="shared" ref="AH21" si="10">365*Y21*AG21</f>
        <v>0</v>
      </c>
      <c r="AI21" s="42"/>
      <c r="AJ21" s="552"/>
      <c r="AK21" s="552"/>
      <c r="AL21" s="552"/>
      <c r="AM21" s="552"/>
      <c r="AN21" s="73"/>
      <c r="AO21" s="67"/>
      <c r="AP21" s="85"/>
      <c r="AQ21" s="86"/>
      <c r="AR21" s="87"/>
      <c r="AS21" s="68"/>
    </row>
    <row r="22" spans="1:45" ht="43.5" customHeight="1" thickBot="1" x14ac:dyDescent="0.4">
      <c r="A22" s="128"/>
      <c r="B22" s="152"/>
      <c r="C22" s="153"/>
      <c r="D22" s="153"/>
      <c r="E22" s="153"/>
      <c r="F22" s="154" t="s">
        <v>74</v>
      </c>
      <c r="G22" s="155"/>
      <c r="H22" s="155"/>
      <c r="I22" s="104">
        <f>SUM(I20:I21)</f>
        <v>0</v>
      </c>
      <c r="J22" s="156"/>
      <c r="K22" s="157"/>
      <c r="L22" s="157"/>
      <c r="M22" s="157"/>
      <c r="N22" s="157"/>
      <c r="O22" s="157"/>
      <c r="P22" s="157"/>
      <c r="Q22" s="157"/>
      <c r="R22" s="157"/>
      <c r="S22" s="157"/>
      <c r="T22" s="156"/>
      <c r="U22" s="156"/>
      <c r="V22" s="156"/>
      <c r="W22" s="156"/>
      <c r="X22" s="156"/>
      <c r="Y22" s="158">
        <f>SUM(Y20:Y21)</f>
        <v>22</v>
      </c>
      <c r="Z22" s="156"/>
      <c r="AA22" s="159"/>
      <c r="AB22" s="160"/>
      <c r="AC22" s="159" t="s">
        <v>87</v>
      </c>
      <c r="AD22" s="160"/>
      <c r="AE22" s="161">
        <f>SUM(AE20:AE21)</f>
        <v>0</v>
      </c>
      <c r="AF22" s="162"/>
      <c r="AG22" s="163" t="s">
        <v>87</v>
      </c>
      <c r="AH22" s="164">
        <f>SUM(AH20:AH21)</f>
        <v>0</v>
      </c>
      <c r="AI22" s="50"/>
      <c r="AJ22" s="552"/>
      <c r="AK22" s="552"/>
      <c r="AL22" s="552"/>
      <c r="AM22" s="552"/>
      <c r="AN22" s="88"/>
      <c r="AO22" s="75"/>
      <c r="AP22" s="89"/>
      <c r="AQ22" s="79"/>
      <c r="AR22" s="90"/>
      <c r="AS22" s="69"/>
    </row>
    <row r="23" spans="1:45" ht="15" customHeight="1" x14ac:dyDescent="0.35">
      <c r="A23" s="27"/>
      <c r="B23" s="47"/>
      <c r="C23" s="48"/>
      <c r="D23" s="48"/>
      <c r="E23" s="48"/>
      <c r="F23" s="29"/>
      <c r="G23" s="51"/>
      <c r="H23" s="52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53"/>
      <c r="AK23" s="53"/>
      <c r="AL23" s="51"/>
      <c r="AM23" s="52"/>
      <c r="AN23" s="74"/>
      <c r="AO23" s="75"/>
      <c r="AP23" s="75"/>
      <c r="AQ23" s="75"/>
      <c r="AR23" s="75"/>
      <c r="AS23" s="76"/>
    </row>
    <row r="24" spans="1:45" ht="15.75" customHeight="1" thickBot="1" x14ac:dyDescent="0.4">
      <c r="A24" s="27"/>
      <c r="B24" s="47"/>
      <c r="C24" s="48"/>
      <c r="D24" s="48"/>
      <c r="E24" s="48"/>
      <c r="F24" s="29"/>
      <c r="G24" s="51"/>
      <c r="H24" s="52"/>
      <c r="I24" s="30"/>
      <c r="J24" s="49"/>
      <c r="K24" s="30"/>
      <c r="L24" s="30"/>
      <c r="M24" s="30"/>
      <c r="N24" s="30"/>
      <c r="O24" s="30"/>
      <c r="P24" s="30"/>
      <c r="Q24" s="30"/>
      <c r="R24" s="30"/>
      <c r="S24" s="30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29"/>
      <c r="AJ24" s="53"/>
      <c r="AK24" s="53"/>
      <c r="AL24" s="51"/>
      <c r="AM24" s="52"/>
      <c r="AN24" s="74"/>
      <c r="AO24" s="75"/>
      <c r="AP24" s="75"/>
      <c r="AQ24" s="75"/>
      <c r="AR24" s="75"/>
      <c r="AS24" s="76"/>
    </row>
    <row r="25" spans="1:45" ht="35.4" customHeight="1" x14ac:dyDescent="0.3">
      <c r="A25" s="195" t="s">
        <v>76</v>
      </c>
      <c r="B25" s="546" t="s">
        <v>88</v>
      </c>
      <c r="C25" s="547"/>
      <c r="D25" s="547"/>
      <c r="E25" s="547"/>
      <c r="F25" s="547"/>
      <c r="G25" s="196"/>
      <c r="H25" s="197"/>
      <c r="I25" s="168" t="s">
        <v>89</v>
      </c>
      <c r="J25" s="169" t="s">
        <v>79</v>
      </c>
      <c r="K25" s="198"/>
      <c r="L25" s="198"/>
      <c r="M25" s="198"/>
      <c r="N25" s="198"/>
      <c r="O25" s="198"/>
      <c r="P25" s="198"/>
      <c r="Q25" s="198"/>
      <c r="R25" s="198"/>
      <c r="S25" s="198"/>
      <c r="T25" s="169" t="s">
        <v>79</v>
      </c>
      <c r="U25" s="199"/>
      <c r="V25" s="199"/>
      <c r="W25" s="199"/>
      <c r="X25" s="199"/>
      <c r="Y25" s="170" t="s">
        <v>89</v>
      </c>
      <c r="Z25" s="171" t="s">
        <v>79</v>
      </c>
      <c r="AA25" s="171" t="s">
        <v>79</v>
      </c>
      <c r="AB25" s="170"/>
      <c r="AC25" s="172" t="s">
        <v>80</v>
      </c>
      <c r="AD25" s="170"/>
      <c r="AE25" s="170" t="s">
        <v>81</v>
      </c>
      <c r="AF25" s="173"/>
      <c r="AG25" s="172" t="s">
        <v>80</v>
      </c>
      <c r="AH25" s="174" t="s">
        <v>81</v>
      </c>
      <c r="AI25" s="35"/>
      <c r="AJ25" s="35"/>
      <c r="AK25" s="35"/>
      <c r="AL25" s="51"/>
      <c r="AM25" s="54"/>
      <c r="AN25" s="77"/>
      <c r="AO25" s="71"/>
      <c r="AP25" s="91"/>
      <c r="AQ25" s="83"/>
      <c r="AR25" s="84"/>
      <c r="AS25" s="67"/>
    </row>
    <row r="26" spans="1:45" ht="15.75" customHeight="1" x14ac:dyDescent="0.35">
      <c r="A26" s="200">
        <v>1</v>
      </c>
      <c r="B26" s="548" t="s">
        <v>103</v>
      </c>
      <c r="C26" s="549"/>
      <c r="D26" s="549"/>
      <c r="E26" s="549"/>
      <c r="F26" s="549"/>
      <c r="G26" s="78"/>
      <c r="H26" s="201"/>
      <c r="I26" s="57"/>
      <c r="J26" s="58" t="s">
        <v>83</v>
      </c>
      <c r="K26" s="202"/>
      <c r="L26" s="202"/>
      <c r="M26" s="202"/>
      <c r="N26" s="202"/>
      <c r="O26" s="202"/>
      <c r="P26" s="202"/>
      <c r="Q26" s="202"/>
      <c r="R26" s="202"/>
      <c r="S26" s="202"/>
      <c r="T26" s="58" t="s">
        <v>83</v>
      </c>
      <c r="U26" s="203"/>
      <c r="V26" s="203"/>
      <c r="W26" s="203"/>
      <c r="X26" s="203"/>
      <c r="Y26" s="38">
        <f>AK16-8</f>
        <v>34</v>
      </c>
      <c r="Z26" s="59" t="s">
        <v>83</v>
      </c>
      <c r="AA26" s="59" t="s">
        <v>83</v>
      </c>
      <c r="AB26" s="40"/>
      <c r="AC26" s="15">
        <v>0</v>
      </c>
      <c r="AD26" s="40"/>
      <c r="AE26" s="41">
        <f t="shared" ref="AE26:AE29" si="11">Y26*AC26</f>
        <v>0</v>
      </c>
      <c r="AF26" s="15"/>
      <c r="AG26" s="15"/>
      <c r="AH26" s="179">
        <f t="shared" ref="AH26:AH29" si="12">Y26*AG26</f>
        <v>0</v>
      </c>
      <c r="AI26" s="42"/>
      <c r="AJ26" s="60"/>
      <c r="AK26" s="60"/>
      <c r="AL26" s="55"/>
      <c r="AM26" s="56"/>
      <c r="AN26" s="78"/>
      <c r="AO26" s="79"/>
      <c r="AP26" s="92"/>
      <c r="AQ26" s="93"/>
      <c r="AR26" s="94"/>
      <c r="AS26" s="68"/>
    </row>
    <row r="27" spans="1:45" ht="15.75" customHeight="1" x14ac:dyDescent="0.35">
      <c r="A27" s="204">
        <v>2</v>
      </c>
      <c r="B27" s="554" t="s">
        <v>104</v>
      </c>
      <c r="C27" s="555"/>
      <c r="D27" s="555"/>
      <c r="E27" s="555"/>
      <c r="F27" s="555"/>
      <c r="G27" s="78"/>
      <c r="H27" s="201"/>
      <c r="I27" s="57"/>
      <c r="J27" s="58" t="s">
        <v>83</v>
      </c>
      <c r="K27" s="202"/>
      <c r="L27" s="202"/>
      <c r="M27" s="202"/>
      <c r="N27" s="202"/>
      <c r="O27" s="202"/>
      <c r="P27" s="202"/>
      <c r="Q27" s="202"/>
      <c r="R27" s="202"/>
      <c r="S27" s="202"/>
      <c r="T27" s="58" t="s">
        <v>83</v>
      </c>
      <c r="U27" s="203"/>
      <c r="V27" s="203"/>
      <c r="W27" s="203"/>
      <c r="X27" s="203"/>
      <c r="Y27" s="38">
        <f>AK16-8</f>
        <v>34</v>
      </c>
      <c r="Z27" s="59" t="s">
        <v>83</v>
      </c>
      <c r="AA27" s="59" t="s">
        <v>83</v>
      </c>
      <c r="AB27" s="40"/>
      <c r="AC27" s="15">
        <v>0</v>
      </c>
      <c r="AD27" s="40"/>
      <c r="AE27" s="41">
        <f t="shared" si="11"/>
        <v>0</v>
      </c>
      <c r="AF27" s="15"/>
      <c r="AG27" s="15"/>
      <c r="AH27" s="179">
        <f>Y27*AG27</f>
        <v>0</v>
      </c>
      <c r="AI27" s="42"/>
      <c r="AJ27" s="61"/>
      <c r="AK27" s="60"/>
      <c r="AL27" s="55"/>
      <c r="AM27" s="56"/>
      <c r="AN27" s="78"/>
      <c r="AO27" s="79"/>
      <c r="AP27" s="92"/>
      <c r="AQ27" s="93"/>
      <c r="AR27" s="94"/>
      <c r="AS27" s="68"/>
    </row>
    <row r="28" spans="1:45" ht="15.75" customHeight="1" x14ac:dyDescent="0.35">
      <c r="A28" s="205">
        <v>3</v>
      </c>
      <c r="B28" s="548" t="s">
        <v>105</v>
      </c>
      <c r="C28" s="549"/>
      <c r="D28" s="549"/>
      <c r="E28" s="549"/>
      <c r="F28" s="549"/>
      <c r="G28" s="78"/>
      <c r="H28" s="201"/>
      <c r="I28" s="57"/>
      <c r="J28" s="62" t="s">
        <v>83</v>
      </c>
      <c r="K28" s="202"/>
      <c r="L28" s="202"/>
      <c r="M28" s="202"/>
      <c r="N28" s="202"/>
      <c r="O28" s="202"/>
      <c r="P28" s="202"/>
      <c r="Q28" s="202"/>
      <c r="R28" s="202"/>
      <c r="S28" s="202"/>
      <c r="T28" s="62" t="s">
        <v>83</v>
      </c>
      <c r="U28" s="203"/>
      <c r="V28" s="203"/>
      <c r="W28" s="203"/>
      <c r="X28" s="203"/>
      <c r="Y28" s="38">
        <v>8</v>
      </c>
      <c r="Z28" s="59" t="s">
        <v>83</v>
      </c>
      <c r="AA28" s="59" t="s">
        <v>83</v>
      </c>
      <c r="AB28" s="40"/>
      <c r="AC28" s="15">
        <v>0</v>
      </c>
      <c r="AD28" s="40"/>
      <c r="AE28" s="41">
        <f t="shared" si="11"/>
        <v>0</v>
      </c>
      <c r="AF28" s="15"/>
      <c r="AG28" s="15"/>
      <c r="AH28" s="179">
        <f t="shared" si="12"/>
        <v>0</v>
      </c>
      <c r="AI28" s="42"/>
      <c r="AJ28" s="61"/>
      <c r="AK28" s="60"/>
      <c r="AL28" s="55"/>
      <c r="AM28" s="56"/>
      <c r="AN28" s="78"/>
      <c r="AO28" s="79"/>
      <c r="AP28" s="92"/>
      <c r="AQ28" s="93"/>
      <c r="AR28" s="94"/>
      <c r="AS28" s="68"/>
    </row>
    <row r="29" spans="1:45" ht="15.75" customHeight="1" thickBot="1" x14ac:dyDescent="0.4">
      <c r="A29" s="206">
        <v>4</v>
      </c>
      <c r="B29" s="556" t="s">
        <v>106</v>
      </c>
      <c r="C29" s="557"/>
      <c r="D29" s="557"/>
      <c r="E29" s="557"/>
      <c r="F29" s="557"/>
      <c r="G29" s="207"/>
      <c r="H29" s="208"/>
      <c r="I29" s="209"/>
      <c r="J29" s="210" t="s">
        <v>83</v>
      </c>
      <c r="K29" s="211"/>
      <c r="L29" s="211"/>
      <c r="M29" s="211"/>
      <c r="N29" s="211"/>
      <c r="O29" s="211"/>
      <c r="P29" s="211"/>
      <c r="Q29" s="211"/>
      <c r="R29" s="211"/>
      <c r="S29" s="211"/>
      <c r="T29" s="210" t="s">
        <v>83</v>
      </c>
      <c r="U29" s="212"/>
      <c r="V29" s="212"/>
      <c r="W29" s="212"/>
      <c r="X29" s="212"/>
      <c r="Y29" s="189">
        <f>Y28</f>
        <v>8</v>
      </c>
      <c r="Z29" s="213" t="s">
        <v>83</v>
      </c>
      <c r="AA29" s="213" t="s">
        <v>83</v>
      </c>
      <c r="AB29" s="191"/>
      <c r="AC29" s="192">
        <v>0</v>
      </c>
      <c r="AD29" s="191"/>
      <c r="AE29" s="193">
        <f t="shared" si="11"/>
        <v>0</v>
      </c>
      <c r="AF29" s="192"/>
      <c r="AG29" s="192"/>
      <c r="AH29" s="194">
        <f t="shared" si="12"/>
        <v>0</v>
      </c>
      <c r="AI29" s="42"/>
      <c r="AJ29" s="61"/>
      <c r="AK29" s="60"/>
      <c r="AL29" s="55"/>
      <c r="AM29" s="56"/>
      <c r="AN29" s="78"/>
      <c r="AO29" s="79"/>
      <c r="AP29" s="92"/>
      <c r="AQ29" s="93"/>
      <c r="AR29" s="94"/>
      <c r="AS29" s="68"/>
    </row>
    <row r="30" spans="1:45" ht="57.6" customHeight="1" thickBot="1" x14ac:dyDescent="0.4">
      <c r="A30" s="128"/>
      <c r="B30" s="553" t="s">
        <v>91</v>
      </c>
      <c r="C30" s="553"/>
      <c r="D30" s="553"/>
      <c r="E30" s="153"/>
      <c r="F30" s="154" t="s">
        <v>74</v>
      </c>
      <c r="G30" s="77"/>
      <c r="H30" s="74"/>
      <c r="I30" s="104">
        <f>SUM(I26:I29)</f>
        <v>0</v>
      </c>
      <c r="J30" s="156"/>
      <c r="K30" s="157"/>
      <c r="L30" s="157"/>
      <c r="M30" s="157"/>
      <c r="N30" s="157"/>
      <c r="O30" s="157"/>
      <c r="P30" s="157"/>
      <c r="Q30" s="157"/>
      <c r="R30" s="157"/>
      <c r="S30" s="157"/>
      <c r="T30" s="156"/>
      <c r="U30" s="156"/>
      <c r="V30" s="156"/>
      <c r="W30" s="156"/>
      <c r="X30" s="156"/>
      <c r="Y30" s="158">
        <f>Y26+Y28</f>
        <v>42</v>
      </c>
      <c r="Z30" s="156"/>
      <c r="AA30" s="159"/>
      <c r="AB30" s="160"/>
      <c r="AC30" s="159" t="s">
        <v>90</v>
      </c>
      <c r="AD30" s="160"/>
      <c r="AE30" s="161">
        <f>SUM(AE26:AE29)</f>
        <v>0</v>
      </c>
      <c r="AF30" s="162"/>
      <c r="AG30" s="163" t="s">
        <v>90</v>
      </c>
      <c r="AH30" s="164">
        <f>SUM(AH26:AH29)</f>
        <v>0</v>
      </c>
      <c r="AI30" s="50"/>
      <c r="AJ30" s="63"/>
      <c r="AK30" s="63"/>
      <c r="AL30" s="51"/>
      <c r="AM30" s="52"/>
      <c r="AN30" s="74"/>
      <c r="AO30" s="75"/>
      <c r="AP30" s="89"/>
      <c r="AQ30" s="79"/>
      <c r="AR30" s="90"/>
      <c r="AS30" s="69"/>
    </row>
    <row r="31" spans="1:45" ht="18" x14ac:dyDescent="0.35">
      <c r="A31" s="27"/>
      <c r="B31" s="47"/>
      <c r="C31" s="48"/>
      <c r="D31" s="48"/>
      <c r="E31" s="48"/>
      <c r="F31" s="28"/>
      <c r="G31" s="51"/>
      <c r="H31" s="52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53"/>
      <c r="AK31" s="53"/>
      <c r="AL31" s="51"/>
      <c r="AM31" s="52"/>
      <c r="AN31" s="74"/>
      <c r="AO31" s="75"/>
      <c r="AP31" s="75"/>
      <c r="AQ31" s="75"/>
      <c r="AR31" s="75"/>
      <c r="AS31" s="76"/>
    </row>
    <row r="32" spans="1:45" ht="15.75" hidden="1" customHeight="1" x14ac:dyDescent="0.35">
      <c r="A32" s="27"/>
      <c r="B32" s="47"/>
      <c r="C32" s="48"/>
      <c r="D32" s="48"/>
      <c r="E32" s="48"/>
      <c r="F32" s="28"/>
      <c r="G32" s="51"/>
      <c r="H32" s="52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53"/>
      <c r="AK32" s="53"/>
      <c r="AL32" s="51"/>
      <c r="AM32" s="52"/>
      <c r="AN32" s="74"/>
      <c r="AO32" s="75"/>
      <c r="AP32" s="75"/>
      <c r="AQ32" s="75"/>
      <c r="AR32" s="75"/>
      <c r="AS32" s="76"/>
    </row>
    <row r="33" spans="1:45" ht="15.75" hidden="1" customHeight="1" x14ac:dyDescent="0.35">
      <c r="A33" s="27"/>
      <c r="B33" s="47"/>
      <c r="C33" s="48"/>
      <c r="D33" s="48"/>
      <c r="E33" s="48"/>
      <c r="F33" s="48"/>
      <c r="G33" s="51"/>
      <c r="H33" s="52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33"/>
      <c r="AB33" s="33"/>
      <c r="AC33" s="33"/>
      <c r="AD33" s="33"/>
      <c r="AE33" s="33"/>
      <c r="AF33" s="33"/>
      <c r="AG33" s="33"/>
      <c r="AH33" s="33"/>
      <c r="AI33" s="27"/>
      <c r="AJ33" s="51"/>
      <c r="AK33" s="51"/>
      <c r="AL33" s="51"/>
      <c r="AM33" s="52"/>
      <c r="AN33" s="74"/>
      <c r="AO33" s="75"/>
      <c r="AP33" s="75"/>
      <c r="AQ33" s="75"/>
      <c r="AR33" s="75"/>
      <c r="AS33" s="76"/>
    </row>
    <row r="34" spans="1:45" ht="15.75" hidden="1" customHeight="1" x14ac:dyDescent="0.35">
      <c r="G34" s="51"/>
      <c r="H34" s="51"/>
      <c r="AJ34" s="51"/>
      <c r="AK34" s="51"/>
      <c r="AL34" s="51"/>
      <c r="AM34" s="51"/>
      <c r="AN34" s="77"/>
      <c r="AO34" s="75"/>
      <c r="AP34" s="75"/>
      <c r="AQ34" s="75"/>
      <c r="AR34" s="75"/>
      <c r="AS34" s="76"/>
    </row>
    <row r="35" spans="1:45" ht="15.75" customHeight="1" thickBot="1" x14ac:dyDescent="0.35">
      <c r="G35" s="51"/>
      <c r="H35" s="51"/>
      <c r="AJ35" s="51"/>
      <c r="AK35" s="51"/>
      <c r="AL35" s="51"/>
      <c r="AM35" s="51"/>
      <c r="AN35" s="77"/>
      <c r="AO35" s="71"/>
      <c r="AP35" s="71"/>
      <c r="AQ35" s="71"/>
      <c r="AR35" s="71"/>
      <c r="AS35" s="71"/>
    </row>
    <row r="36" spans="1:45" ht="15.75" customHeight="1" x14ac:dyDescent="0.3">
      <c r="A36" s="247">
        <v>1</v>
      </c>
      <c r="B36" s="248" t="s">
        <v>92</v>
      </c>
      <c r="C36" s="249"/>
      <c r="D36" s="249"/>
      <c r="E36" s="249"/>
      <c r="F36" s="250"/>
      <c r="G36" s="251"/>
      <c r="H36" s="251"/>
      <c r="I36" s="252">
        <f>AS16</f>
        <v>0</v>
      </c>
      <c r="J36" s="253"/>
      <c r="K36" s="254"/>
      <c r="L36" s="254"/>
      <c r="M36" s="254"/>
      <c r="N36" s="254"/>
      <c r="O36" s="254"/>
      <c r="P36" s="254"/>
      <c r="Q36" s="254"/>
      <c r="R36" s="254"/>
      <c r="S36" s="254"/>
      <c r="T36" s="253"/>
      <c r="U36" s="253"/>
      <c r="V36" s="253"/>
      <c r="W36" s="253"/>
      <c r="X36" s="253"/>
      <c r="Y36" s="255">
        <f>AS16</f>
        <v>0</v>
      </c>
      <c r="Z36" s="64"/>
      <c r="AJ36" s="51"/>
      <c r="AK36" s="51"/>
      <c r="AL36" s="51"/>
      <c r="AM36" s="51"/>
      <c r="AN36" s="77"/>
      <c r="AO36" s="71"/>
      <c r="AP36" s="82"/>
      <c r="AQ36" s="95"/>
      <c r="AR36" s="95"/>
      <c r="AS36" s="70"/>
    </row>
    <row r="37" spans="1:45" ht="15.75" customHeight="1" x14ac:dyDescent="0.35">
      <c r="A37" s="256">
        <v>2</v>
      </c>
      <c r="B37" s="244" t="s">
        <v>93</v>
      </c>
      <c r="C37" s="245"/>
      <c r="D37" s="245"/>
      <c r="E37" s="245"/>
      <c r="F37" s="246"/>
      <c r="G37" s="257"/>
      <c r="H37" s="257"/>
      <c r="I37" s="243" t="e">
        <f t="shared" ref="I37:I38" si="13">#REF!</f>
        <v>#REF!</v>
      </c>
      <c r="J37" s="258"/>
      <c r="K37" s="259"/>
      <c r="L37" s="259"/>
      <c r="M37" s="259"/>
      <c r="N37" s="259"/>
      <c r="O37" s="259"/>
      <c r="P37" s="259"/>
      <c r="Q37" s="259"/>
      <c r="R37" s="259"/>
      <c r="S37" s="259"/>
      <c r="T37" s="258"/>
      <c r="U37" s="258"/>
      <c r="V37" s="258"/>
      <c r="W37" s="258"/>
      <c r="X37" s="258"/>
      <c r="Y37" s="260">
        <f>AH22</f>
        <v>0</v>
      </c>
      <c r="Z37" s="64"/>
      <c r="AN37" s="71"/>
      <c r="AO37" s="79"/>
      <c r="AP37" s="82"/>
      <c r="AQ37" s="95"/>
      <c r="AR37" s="95"/>
      <c r="AS37" s="70"/>
    </row>
    <row r="38" spans="1:45" ht="15.75" customHeight="1" x14ac:dyDescent="0.35">
      <c r="A38" s="261">
        <v>3</v>
      </c>
      <c r="B38" s="240" t="s">
        <v>94</v>
      </c>
      <c r="C38" s="241"/>
      <c r="D38" s="241"/>
      <c r="E38" s="241"/>
      <c r="F38" s="242"/>
      <c r="G38" s="257"/>
      <c r="H38" s="257"/>
      <c r="I38" s="243" t="e">
        <f t="shared" si="13"/>
        <v>#REF!</v>
      </c>
      <c r="J38" s="258"/>
      <c r="K38" s="259"/>
      <c r="L38" s="259"/>
      <c r="M38" s="259"/>
      <c r="N38" s="259"/>
      <c r="O38" s="259"/>
      <c r="P38" s="259"/>
      <c r="Q38" s="259"/>
      <c r="R38" s="259"/>
      <c r="S38" s="259"/>
      <c r="T38" s="258"/>
      <c r="U38" s="258"/>
      <c r="V38" s="258"/>
      <c r="W38" s="258"/>
      <c r="X38" s="258"/>
      <c r="Y38" s="260">
        <f>AH30</f>
        <v>0</v>
      </c>
      <c r="Z38" s="64"/>
      <c r="AN38" s="71"/>
      <c r="AO38" s="79"/>
      <c r="AP38" s="82"/>
      <c r="AQ38" s="95"/>
      <c r="AR38" s="95"/>
      <c r="AS38" s="70"/>
    </row>
    <row r="39" spans="1:45" ht="15.75" customHeight="1" x14ac:dyDescent="0.35">
      <c r="A39" s="261">
        <v>4</v>
      </c>
      <c r="B39" s="240" t="s">
        <v>95</v>
      </c>
      <c r="C39" s="241"/>
      <c r="D39" s="241"/>
      <c r="E39" s="241"/>
      <c r="F39" s="242"/>
      <c r="G39" s="257"/>
      <c r="H39" s="257"/>
      <c r="I39" s="243" t="e">
        <f>SUM(I36:I38)</f>
        <v>#REF!</v>
      </c>
      <c r="J39" s="258"/>
      <c r="K39" s="259"/>
      <c r="L39" s="259"/>
      <c r="M39" s="259"/>
      <c r="N39" s="259"/>
      <c r="O39" s="259"/>
      <c r="P39" s="259"/>
      <c r="Q39" s="259"/>
      <c r="R39" s="259"/>
      <c r="S39" s="259"/>
      <c r="T39" s="258"/>
      <c r="U39" s="258"/>
      <c r="V39" s="258"/>
      <c r="W39" s="258"/>
      <c r="X39" s="258"/>
      <c r="Y39" s="260">
        <f>SUM(Y36:Y38)</f>
        <v>0</v>
      </c>
      <c r="Z39" s="64"/>
      <c r="AN39" s="71"/>
      <c r="AO39" s="79"/>
      <c r="AP39" s="82"/>
      <c r="AQ39" s="95"/>
      <c r="AR39" s="95"/>
      <c r="AS39" s="70"/>
    </row>
    <row r="40" spans="1:45" ht="15.75" customHeight="1" thickBot="1" x14ac:dyDescent="0.4">
      <c r="A40" s="262">
        <v>5</v>
      </c>
      <c r="B40" s="263" t="s">
        <v>96</v>
      </c>
      <c r="C40" s="264"/>
      <c r="D40" s="264"/>
      <c r="E40" s="264"/>
      <c r="F40" s="265"/>
      <c r="G40" s="266"/>
      <c r="H40" s="266"/>
      <c r="I40" s="267" t="e">
        <f>I39*1.23</f>
        <v>#REF!</v>
      </c>
      <c r="J40" s="268"/>
      <c r="K40" s="269"/>
      <c r="L40" s="269"/>
      <c r="M40" s="269"/>
      <c r="N40" s="269"/>
      <c r="O40" s="269"/>
      <c r="P40" s="269"/>
      <c r="Q40" s="269"/>
      <c r="R40" s="269"/>
      <c r="S40" s="269"/>
      <c r="T40" s="268"/>
      <c r="U40" s="268"/>
      <c r="V40" s="268"/>
      <c r="W40" s="268"/>
      <c r="X40" s="268"/>
      <c r="Y40" s="270">
        <f>Y39*1.23</f>
        <v>0</v>
      </c>
      <c r="Z40" s="64"/>
      <c r="AN40" s="71"/>
      <c r="AO40" s="79"/>
      <c r="AP40" s="82"/>
      <c r="AQ40" s="95"/>
      <c r="AR40" s="95"/>
      <c r="AS40" s="70"/>
    </row>
    <row r="41" spans="1:45" ht="15.75" customHeight="1" x14ac:dyDescent="0.35">
      <c r="AN41" s="71"/>
      <c r="AO41" s="79"/>
      <c r="AP41" s="79"/>
      <c r="AQ41" s="80"/>
      <c r="AR41" s="81"/>
      <c r="AS41" s="81"/>
    </row>
    <row r="42" spans="1:45" ht="15.75" customHeight="1" x14ac:dyDescent="0.35">
      <c r="AN42" s="71"/>
      <c r="AO42" s="79"/>
      <c r="AP42" s="79"/>
      <c r="AQ42" s="80"/>
      <c r="AR42" s="82"/>
      <c r="AS42" s="82"/>
    </row>
    <row r="43" spans="1:45" ht="15.75" customHeight="1" x14ac:dyDescent="0.35">
      <c r="AN43" s="71"/>
      <c r="AO43" s="79"/>
      <c r="AP43" s="79"/>
      <c r="AQ43" s="80"/>
      <c r="AR43" s="82"/>
      <c r="AS43" s="82"/>
    </row>
    <row r="44" spans="1:45" ht="15.75" customHeight="1" x14ac:dyDescent="0.3">
      <c r="AN44" s="71"/>
      <c r="AO44" s="71"/>
      <c r="AP44" s="71"/>
      <c r="AQ44" s="71"/>
      <c r="AR44" s="71"/>
      <c r="AS44" s="71"/>
    </row>
    <row r="45" spans="1:45" ht="15.75" customHeight="1" x14ac:dyDescent="0.3"/>
    <row r="46" spans="1:45" ht="15.75" customHeight="1" x14ac:dyDescent="0.3"/>
    <row r="47" spans="1:45" ht="15.75" customHeight="1" x14ac:dyDescent="0.3"/>
    <row r="48" spans="1:45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</sheetData>
  <mergeCells count="47">
    <mergeCell ref="B27:F27"/>
    <mergeCell ref="B28:F28"/>
    <mergeCell ref="B29:F29"/>
    <mergeCell ref="B30:D30"/>
    <mergeCell ref="B20:F20"/>
    <mergeCell ref="B25:F25"/>
    <mergeCell ref="B26:F26"/>
    <mergeCell ref="AJ20:AM22"/>
    <mergeCell ref="I4:X4"/>
    <mergeCell ref="AN3:AN5"/>
    <mergeCell ref="AO3:AO5"/>
    <mergeCell ref="AO16:AR16"/>
    <mergeCell ref="AP3:AP5"/>
    <mergeCell ref="AQ3:AQ5"/>
    <mergeCell ref="AR3:AR5"/>
    <mergeCell ref="S6:T6"/>
    <mergeCell ref="U6:V6"/>
    <mergeCell ref="W6:X6"/>
    <mergeCell ref="B19:F19"/>
    <mergeCell ref="AJ19:AM19"/>
    <mergeCell ref="Y4:Z4"/>
    <mergeCell ref="AA4:AF4"/>
    <mergeCell ref="AG4:AH4"/>
    <mergeCell ref="AI4:AJ4"/>
    <mergeCell ref="AK4:AK5"/>
    <mergeCell ref="I6:J6"/>
    <mergeCell ref="K6:L6"/>
    <mergeCell ref="M6:N6"/>
    <mergeCell ref="O6:P6"/>
    <mergeCell ref="Q6:R6"/>
    <mergeCell ref="C14:D14"/>
    <mergeCell ref="B4:B5"/>
    <mergeCell ref="C4:C5"/>
    <mergeCell ref="D4:D5"/>
    <mergeCell ref="AS3:AS5"/>
    <mergeCell ref="A1:AS1"/>
    <mergeCell ref="A2:A5"/>
    <mergeCell ref="B2:F3"/>
    <mergeCell ref="I2:AN2"/>
    <mergeCell ref="AO2:AS2"/>
    <mergeCell ref="G3:G5"/>
    <mergeCell ref="H3:H5"/>
    <mergeCell ref="I3:AK3"/>
    <mergeCell ref="AL3:AL5"/>
    <mergeCell ref="AM3:AM5"/>
    <mergeCell ref="E4:E5"/>
    <mergeCell ref="F4:F5"/>
  </mergeCells>
  <pageMargins left="0.25" right="0.25" top="0.75" bottom="0.75" header="0" footer="0"/>
  <pageSetup paperSize="9" scale="47" fitToHeight="0" orientation="landscape" r:id="rId1"/>
  <rowBreaks count="1" manualBreakCount="1">
    <brk id="1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86FA7-6073-4034-B1E6-4A4D51D69728}">
  <sheetPr>
    <pageSetUpPr fitToPage="1"/>
  </sheetPr>
  <dimension ref="A1:AS966"/>
  <sheetViews>
    <sheetView tabSelected="1" view="pageBreakPreview" zoomScale="80" zoomScaleNormal="50" zoomScaleSheetLayoutView="80" workbookViewId="0">
      <pane ySplit="6" topLeftCell="A7" activePane="bottomLeft" state="frozen"/>
      <selection pane="bottomLeft" activeCell="Y33" sqref="Y33"/>
    </sheetView>
  </sheetViews>
  <sheetFormatPr defaultColWidth="14.44140625" defaultRowHeight="15" customHeight="1" x14ac:dyDescent="0.3"/>
  <cols>
    <col min="1" max="1" width="9.109375" customWidth="1"/>
    <col min="2" max="2" width="22.88671875" customWidth="1"/>
    <col min="3" max="3" width="9.5546875" customWidth="1"/>
    <col min="4" max="4" width="30.33203125" customWidth="1"/>
    <col min="5" max="5" width="9.109375" customWidth="1"/>
    <col min="6" max="6" width="15.88671875" customWidth="1"/>
    <col min="7" max="7" width="12" hidden="1" customWidth="1"/>
    <col min="8" max="8" width="9.109375" hidden="1" customWidth="1"/>
    <col min="9" max="9" width="12.33203125" hidden="1" customWidth="1"/>
    <col min="10" max="10" width="11.33203125" hidden="1" customWidth="1"/>
    <col min="11" max="11" width="9.6640625" hidden="1" customWidth="1"/>
    <col min="12" max="12" width="11.33203125" hidden="1" customWidth="1"/>
    <col min="13" max="13" width="11.88671875" hidden="1" customWidth="1"/>
    <col min="14" max="14" width="12.5546875" hidden="1" customWidth="1"/>
    <col min="15" max="15" width="9.5546875" hidden="1" customWidth="1"/>
    <col min="16" max="16" width="13.109375" hidden="1" customWidth="1"/>
    <col min="17" max="17" width="9.33203125" hidden="1" customWidth="1"/>
    <col min="18" max="18" width="12.44140625" hidden="1" customWidth="1"/>
    <col min="19" max="19" width="9.33203125" hidden="1" customWidth="1"/>
    <col min="20" max="24" width="13.88671875" hidden="1" customWidth="1"/>
    <col min="25" max="26" width="13.88671875" customWidth="1"/>
    <col min="27" max="27" width="11.44140625" hidden="1" customWidth="1"/>
    <col min="28" max="28" width="12.5546875" hidden="1" customWidth="1"/>
    <col min="29" max="29" width="11.6640625" hidden="1" customWidth="1"/>
    <col min="30" max="30" width="11.88671875" hidden="1" customWidth="1"/>
    <col min="31" max="31" width="12.6640625" hidden="1" customWidth="1"/>
    <col min="32" max="32" width="12.109375" hidden="1" customWidth="1"/>
    <col min="33" max="33" width="15.5546875" customWidth="1"/>
    <col min="34" max="34" width="15.77734375" customWidth="1"/>
    <col min="35" max="35" width="11.33203125" customWidth="1"/>
    <col min="36" max="36" width="12.109375" customWidth="1"/>
    <col min="37" max="37" width="9.109375" customWidth="1"/>
    <col min="38" max="38" width="12" customWidth="1"/>
    <col min="39" max="39" width="12.6640625" customWidth="1"/>
    <col min="40" max="40" width="13.33203125" customWidth="1"/>
    <col min="41" max="41" width="15" customWidth="1"/>
    <col min="42" max="42" width="13.44140625" customWidth="1"/>
    <col min="43" max="43" width="15.44140625" customWidth="1"/>
    <col min="44" max="44" width="11.88671875" customWidth="1"/>
    <col min="45" max="45" width="17.109375" customWidth="1"/>
  </cols>
  <sheetData>
    <row r="1" spans="1:45" ht="69" customHeight="1" thickBot="1" x14ac:dyDescent="0.35">
      <c r="A1" s="496" t="s">
        <v>117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  <c r="AG1" s="497"/>
      <c r="AH1" s="497"/>
      <c r="AI1" s="497"/>
      <c r="AJ1" s="497"/>
      <c r="AK1" s="497"/>
      <c r="AL1" s="497"/>
      <c r="AM1" s="497"/>
      <c r="AN1" s="497"/>
      <c r="AO1" s="497"/>
      <c r="AP1" s="497"/>
      <c r="AQ1" s="497"/>
      <c r="AR1" s="497"/>
      <c r="AS1" s="497"/>
    </row>
    <row r="2" spans="1:45" ht="91.2" customHeight="1" x14ac:dyDescent="0.4">
      <c r="A2" s="498"/>
      <c r="B2" s="501" t="s">
        <v>0</v>
      </c>
      <c r="C2" s="502"/>
      <c r="D2" s="502"/>
      <c r="E2" s="502"/>
      <c r="F2" s="503"/>
      <c r="G2" s="117"/>
      <c r="H2" s="124"/>
      <c r="I2" s="507" t="s">
        <v>1</v>
      </c>
      <c r="J2" s="508"/>
      <c r="K2" s="508"/>
      <c r="L2" s="508"/>
      <c r="M2" s="508"/>
      <c r="N2" s="508"/>
      <c r="O2" s="508"/>
      <c r="P2" s="508"/>
      <c r="Q2" s="508"/>
      <c r="R2" s="508"/>
      <c r="S2" s="508"/>
      <c r="T2" s="508"/>
      <c r="U2" s="508"/>
      <c r="V2" s="508"/>
      <c r="W2" s="508"/>
      <c r="X2" s="508"/>
      <c r="Y2" s="508"/>
      <c r="Z2" s="508"/>
      <c r="AA2" s="508"/>
      <c r="AB2" s="508"/>
      <c r="AC2" s="508"/>
      <c r="AD2" s="508"/>
      <c r="AE2" s="508"/>
      <c r="AF2" s="508"/>
      <c r="AG2" s="508"/>
      <c r="AH2" s="508"/>
      <c r="AI2" s="508"/>
      <c r="AJ2" s="508"/>
      <c r="AK2" s="508"/>
      <c r="AL2" s="508"/>
      <c r="AM2" s="508"/>
      <c r="AN2" s="509"/>
      <c r="AO2" s="507" t="s">
        <v>97</v>
      </c>
      <c r="AP2" s="508"/>
      <c r="AQ2" s="508"/>
      <c r="AR2" s="508"/>
      <c r="AS2" s="509"/>
    </row>
    <row r="3" spans="1:45" ht="33" customHeight="1" thickBot="1" x14ac:dyDescent="0.35">
      <c r="A3" s="499"/>
      <c r="B3" s="504"/>
      <c r="C3" s="505"/>
      <c r="D3" s="505"/>
      <c r="E3" s="505"/>
      <c r="F3" s="506"/>
      <c r="G3" s="518" t="s">
        <v>2</v>
      </c>
      <c r="H3" s="521" t="s">
        <v>3</v>
      </c>
      <c r="I3" s="523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6"/>
      <c r="AL3" s="510" t="s">
        <v>2</v>
      </c>
      <c r="AM3" s="510" t="s">
        <v>3</v>
      </c>
      <c r="AN3" s="488" t="s">
        <v>4</v>
      </c>
      <c r="AO3" s="491" t="s">
        <v>5</v>
      </c>
      <c r="AP3" s="510" t="s">
        <v>6</v>
      </c>
      <c r="AQ3" s="513" t="s">
        <v>7</v>
      </c>
      <c r="AR3" s="513" t="s">
        <v>8</v>
      </c>
      <c r="AS3" s="514" t="s">
        <v>9</v>
      </c>
    </row>
    <row r="4" spans="1:45" ht="30.75" customHeight="1" thickBot="1" x14ac:dyDescent="0.35">
      <c r="A4" s="499"/>
      <c r="B4" s="515" t="s">
        <v>10</v>
      </c>
      <c r="C4" s="517" t="s">
        <v>11</v>
      </c>
      <c r="D4" s="515" t="s">
        <v>12</v>
      </c>
      <c r="E4" s="515" t="s">
        <v>13</v>
      </c>
      <c r="F4" s="527" t="s">
        <v>14</v>
      </c>
      <c r="G4" s="519"/>
      <c r="H4" s="522"/>
      <c r="I4" s="494" t="s">
        <v>15</v>
      </c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495"/>
      <c r="U4" s="495"/>
      <c r="V4" s="495"/>
      <c r="W4" s="495"/>
      <c r="X4" s="495"/>
      <c r="Y4" s="529" t="s">
        <v>16</v>
      </c>
      <c r="Z4" s="530"/>
      <c r="AA4" s="531" t="s">
        <v>17</v>
      </c>
      <c r="AB4" s="530"/>
      <c r="AC4" s="530"/>
      <c r="AD4" s="530"/>
      <c r="AE4" s="530"/>
      <c r="AF4" s="530"/>
      <c r="AG4" s="532" t="s">
        <v>17</v>
      </c>
      <c r="AH4" s="530"/>
      <c r="AI4" s="533" t="s">
        <v>18</v>
      </c>
      <c r="AJ4" s="530"/>
      <c r="AK4" s="534" t="s">
        <v>19</v>
      </c>
      <c r="AL4" s="511"/>
      <c r="AM4" s="511"/>
      <c r="AN4" s="489"/>
      <c r="AO4" s="492"/>
      <c r="AP4" s="511"/>
      <c r="AQ4" s="511"/>
      <c r="AR4" s="511"/>
      <c r="AS4" s="489"/>
    </row>
    <row r="5" spans="1:45" ht="42" thickBot="1" x14ac:dyDescent="0.35">
      <c r="A5" s="500"/>
      <c r="B5" s="516"/>
      <c r="C5" s="516"/>
      <c r="D5" s="516"/>
      <c r="E5" s="516"/>
      <c r="F5" s="528"/>
      <c r="G5" s="520"/>
      <c r="H5" s="504"/>
      <c r="I5" s="130" t="s">
        <v>20</v>
      </c>
      <c r="J5" s="97" t="s">
        <v>21</v>
      </c>
      <c r="K5" s="96" t="s">
        <v>20</v>
      </c>
      <c r="L5" s="97" t="s">
        <v>21</v>
      </c>
      <c r="M5" s="96" t="s">
        <v>20</v>
      </c>
      <c r="N5" s="97" t="s">
        <v>21</v>
      </c>
      <c r="O5" s="98" t="s">
        <v>20</v>
      </c>
      <c r="P5" s="99" t="s">
        <v>21</v>
      </c>
      <c r="Q5" s="96" t="s">
        <v>20</v>
      </c>
      <c r="R5" s="97" t="s">
        <v>21</v>
      </c>
      <c r="S5" s="98" t="s">
        <v>20</v>
      </c>
      <c r="T5" s="100" t="s">
        <v>21</v>
      </c>
      <c r="U5" s="98" t="s">
        <v>20</v>
      </c>
      <c r="V5" s="100" t="s">
        <v>21</v>
      </c>
      <c r="W5" s="98" t="s">
        <v>20</v>
      </c>
      <c r="X5" s="100" t="s">
        <v>21</v>
      </c>
      <c r="Y5" s="105" t="s">
        <v>20</v>
      </c>
      <c r="Z5" s="106" t="s">
        <v>21</v>
      </c>
      <c r="AA5" s="107" t="s">
        <v>20</v>
      </c>
      <c r="AB5" s="106" t="s">
        <v>21</v>
      </c>
      <c r="AC5" s="107" t="s">
        <v>20</v>
      </c>
      <c r="AD5" s="106" t="s">
        <v>21</v>
      </c>
      <c r="AE5" s="107" t="s">
        <v>20</v>
      </c>
      <c r="AF5" s="106" t="s">
        <v>21</v>
      </c>
      <c r="AG5" s="107" t="s">
        <v>20</v>
      </c>
      <c r="AH5" s="106" t="s">
        <v>21</v>
      </c>
      <c r="AI5" s="108" t="s">
        <v>22</v>
      </c>
      <c r="AJ5" s="106" t="s">
        <v>21</v>
      </c>
      <c r="AK5" s="526"/>
      <c r="AL5" s="512"/>
      <c r="AM5" s="512"/>
      <c r="AN5" s="490"/>
      <c r="AO5" s="493"/>
      <c r="AP5" s="512"/>
      <c r="AQ5" s="512"/>
      <c r="AR5" s="512"/>
      <c r="AS5" s="490"/>
    </row>
    <row r="6" spans="1:45" ht="15" customHeight="1" thickBot="1" x14ac:dyDescent="0.35">
      <c r="A6" s="214">
        <v>1</v>
      </c>
      <c r="B6" s="215">
        <v>2</v>
      </c>
      <c r="C6" s="215">
        <v>3</v>
      </c>
      <c r="D6" s="215">
        <v>4</v>
      </c>
      <c r="E6" s="215">
        <v>5</v>
      </c>
      <c r="F6" s="216">
        <v>6</v>
      </c>
      <c r="G6" s="217">
        <v>11</v>
      </c>
      <c r="H6" s="218">
        <v>12</v>
      </c>
      <c r="I6" s="567" t="s">
        <v>23</v>
      </c>
      <c r="J6" s="541"/>
      <c r="K6" s="540" t="s">
        <v>24</v>
      </c>
      <c r="L6" s="541"/>
      <c r="M6" s="540" t="s">
        <v>25</v>
      </c>
      <c r="N6" s="541"/>
      <c r="O6" s="540" t="s">
        <v>26</v>
      </c>
      <c r="P6" s="541"/>
      <c r="Q6" s="568" t="s">
        <v>27</v>
      </c>
      <c r="R6" s="541"/>
      <c r="S6" s="540" t="s">
        <v>28</v>
      </c>
      <c r="T6" s="541"/>
      <c r="U6" s="540" t="s">
        <v>29</v>
      </c>
      <c r="V6" s="541"/>
      <c r="W6" s="540" t="s">
        <v>30</v>
      </c>
      <c r="X6" s="542"/>
      <c r="Y6" s="218" t="s">
        <v>31</v>
      </c>
      <c r="Z6" s="218" t="s">
        <v>31</v>
      </c>
      <c r="AA6" s="218" t="s">
        <v>32</v>
      </c>
      <c r="AB6" s="218"/>
      <c r="AC6" s="218" t="s">
        <v>33</v>
      </c>
      <c r="AD6" s="218"/>
      <c r="AE6" s="218" t="s">
        <v>34</v>
      </c>
      <c r="AF6" s="218"/>
      <c r="AG6" s="218" t="s">
        <v>31</v>
      </c>
      <c r="AH6" s="218" t="s">
        <v>35</v>
      </c>
      <c r="AI6" s="218" t="s">
        <v>31</v>
      </c>
      <c r="AJ6" s="218" t="s">
        <v>31</v>
      </c>
      <c r="AK6" s="218">
        <v>10</v>
      </c>
      <c r="AL6" s="218">
        <v>11</v>
      </c>
      <c r="AM6" s="218">
        <v>12</v>
      </c>
      <c r="AN6" s="216">
        <v>13</v>
      </c>
      <c r="AO6" s="119">
        <v>14</v>
      </c>
      <c r="AP6" s="1">
        <v>15</v>
      </c>
      <c r="AQ6" s="1">
        <v>16</v>
      </c>
      <c r="AR6" s="1">
        <v>17</v>
      </c>
      <c r="AS6" s="120">
        <v>18</v>
      </c>
    </row>
    <row r="7" spans="1:45" ht="27.6" x14ac:dyDescent="0.3">
      <c r="A7" s="402">
        <v>1</v>
      </c>
      <c r="B7" s="403" t="s">
        <v>36</v>
      </c>
      <c r="C7" s="404" t="s">
        <v>41</v>
      </c>
      <c r="D7" s="485" t="s">
        <v>42</v>
      </c>
      <c r="E7" s="404">
        <v>10</v>
      </c>
      <c r="F7" s="405"/>
      <c r="G7" s="406">
        <v>2.12</v>
      </c>
      <c r="H7" s="406" t="s">
        <v>39</v>
      </c>
      <c r="I7" s="407"/>
      <c r="J7" s="408"/>
      <c r="K7" s="407">
        <v>6</v>
      </c>
      <c r="L7" s="408">
        <v>1</v>
      </c>
      <c r="M7" s="407"/>
      <c r="N7" s="408"/>
      <c r="O7" s="407"/>
      <c r="P7" s="408"/>
      <c r="Q7" s="407"/>
      <c r="R7" s="408"/>
      <c r="S7" s="407"/>
      <c r="T7" s="408"/>
      <c r="U7" s="407"/>
      <c r="V7" s="408"/>
      <c r="W7" s="407"/>
      <c r="X7" s="408"/>
      <c r="Y7" s="409">
        <f t="shared" ref="Y7:Y9" si="0">SUM(W7,U7,S7,Q7,O7,M7,K7,I7)</f>
        <v>6</v>
      </c>
      <c r="Z7" s="410">
        <f t="shared" ref="Z7:Z9" si="1">SUM(J7,L7,N7,P7,R7,T7,V7,X7)</f>
        <v>1</v>
      </c>
      <c r="AA7" s="411"/>
      <c r="AB7" s="408"/>
      <c r="AC7" s="411"/>
      <c r="AD7" s="408"/>
      <c r="AE7" s="411"/>
      <c r="AF7" s="408"/>
      <c r="AG7" s="412">
        <f t="shared" ref="AG7:AH10" si="2">SUM(AA7,AC7,AE7)</f>
        <v>0</v>
      </c>
      <c r="AH7" s="410">
        <f t="shared" si="2"/>
        <v>0</v>
      </c>
      <c r="AI7" s="413">
        <v>0</v>
      </c>
      <c r="AJ7" s="414">
        <v>0</v>
      </c>
      <c r="AK7" s="415">
        <f t="shared" ref="AK7:AK10" si="3">Y7+AG7+AI7</f>
        <v>6</v>
      </c>
      <c r="AL7" s="406">
        <v>2.12</v>
      </c>
      <c r="AM7" s="406" t="s">
        <v>39</v>
      </c>
      <c r="AN7" s="416">
        <f>AK7*AL7</f>
        <v>12.72</v>
      </c>
      <c r="AO7" s="391"/>
      <c r="AP7" s="24"/>
      <c r="AQ7" s="25"/>
      <c r="AR7" s="16">
        <f>AQ7*AO7</f>
        <v>0</v>
      </c>
      <c r="AS7" s="147">
        <f>AN7*AQ7</f>
        <v>0</v>
      </c>
    </row>
    <row r="8" spans="1:45" ht="27.6" x14ac:dyDescent="0.3">
      <c r="A8" s="440">
        <v>2</v>
      </c>
      <c r="B8" s="441" t="s">
        <v>36</v>
      </c>
      <c r="C8" s="442" t="s">
        <v>41</v>
      </c>
      <c r="D8" s="486" t="s">
        <v>113</v>
      </c>
      <c r="E8" s="443">
        <v>50</v>
      </c>
      <c r="F8" s="444"/>
      <c r="G8" s="445">
        <v>10.5</v>
      </c>
      <c r="H8" s="445" t="s">
        <v>39</v>
      </c>
      <c r="I8" s="446"/>
      <c r="J8" s="447"/>
      <c r="K8" s="446">
        <v>4</v>
      </c>
      <c r="L8" s="447">
        <v>3</v>
      </c>
      <c r="M8" s="446"/>
      <c r="N8" s="447"/>
      <c r="O8" s="446"/>
      <c r="P8" s="447"/>
      <c r="Q8" s="446">
        <v>15</v>
      </c>
      <c r="R8" s="447">
        <v>2</v>
      </c>
      <c r="S8" s="446"/>
      <c r="T8" s="447"/>
      <c r="U8" s="446"/>
      <c r="V8" s="447"/>
      <c r="W8" s="446">
        <v>3</v>
      </c>
      <c r="X8" s="447">
        <v>3</v>
      </c>
      <c r="Y8" s="448">
        <f t="shared" si="0"/>
        <v>22</v>
      </c>
      <c r="Z8" s="449">
        <f t="shared" si="1"/>
        <v>8</v>
      </c>
      <c r="AA8" s="450"/>
      <c r="AB8" s="447"/>
      <c r="AC8" s="450"/>
      <c r="AD8" s="447"/>
      <c r="AE8" s="450"/>
      <c r="AF8" s="447"/>
      <c r="AG8" s="451">
        <f t="shared" si="2"/>
        <v>0</v>
      </c>
      <c r="AH8" s="449">
        <f t="shared" si="2"/>
        <v>0</v>
      </c>
      <c r="AI8" s="452"/>
      <c r="AJ8" s="447"/>
      <c r="AK8" s="453">
        <f t="shared" si="3"/>
        <v>22</v>
      </c>
      <c r="AL8" s="445">
        <v>10.5</v>
      </c>
      <c r="AM8" s="445" t="s">
        <v>39</v>
      </c>
      <c r="AN8" s="454">
        <f t="shared" ref="AN8" si="4">AK8*AL8</f>
        <v>231</v>
      </c>
      <c r="AO8" s="391"/>
      <c r="AP8" s="24"/>
      <c r="AQ8" s="25"/>
      <c r="AR8" s="16">
        <f>AQ8*AO8</f>
        <v>0</v>
      </c>
      <c r="AS8" s="147">
        <f>AN8*AQ8</f>
        <v>0</v>
      </c>
    </row>
    <row r="9" spans="1:45" ht="36" customHeight="1" x14ac:dyDescent="0.3">
      <c r="A9" s="417">
        <v>3</v>
      </c>
      <c r="B9" s="394" t="s">
        <v>45</v>
      </c>
      <c r="C9" s="395" t="s">
        <v>41</v>
      </c>
      <c r="D9" s="396" t="s">
        <v>47</v>
      </c>
      <c r="E9" s="397">
        <v>50</v>
      </c>
      <c r="F9" s="398"/>
      <c r="G9" s="399">
        <v>9.4600000000000009</v>
      </c>
      <c r="H9" s="399" t="s">
        <v>39</v>
      </c>
      <c r="I9" s="400"/>
      <c r="J9" s="401"/>
      <c r="K9" s="400"/>
      <c r="L9" s="401"/>
      <c r="M9" s="400"/>
      <c r="N9" s="401"/>
      <c r="O9" s="400"/>
      <c r="P9" s="401"/>
      <c r="Q9" s="400">
        <v>4</v>
      </c>
      <c r="R9" s="401">
        <v>1</v>
      </c>
      <c r="S9" s="400"/>
      <c r="T9" s="401"/>
      <c r="U9" s="400">
        <v>2</v>
      </c>
      <c r="V9" s="401">
        <v>1</v>
      </c>
      <c r="W9" s="400"/>
      <c r="X9" s="401"/>
      <c r="Y9" s="109">
        <f t="shared" si="0"/>
        <v>6</v>
      </c>
      <c r="Z9" s="110">
        <f t="shared" si="1"/>
        <v>2</v>
      </c>
      <c r="AA9" s="111"/>
      <c r="AB9" s="114"/>
      <c r="AC9" s="111"/>
      <c r="AD9" s="114"/>
      <c r="AE9" s="111"/>
      <c r="AF9" s="114"/>
      <c r="AG9" s="112">
        <f t="shared" si="2"/>
        <v>0</v>
      </c>
      <c r="AH9" s="110">
        <f t="shared" si="2"/>
        <v>0</v>
      </c>
      <c r="AI9" s="113">
        <v>0</v>
      </c>
      <c r="AJ9" s="114">
        <v>0</v>
      </c>
      <c r="AK9" s="311">
        <f t="shared" si="3"/>
        <v>6</v>
      </c>
      <c r="AL9" s="310">
        <v>9.4600000000000009</v>
      </c>
      <c r="AM9" s="310" t="s">
        <v>39</v>
      </c>
      <c r="AN9" s="418">
        <f t="shared" ref="AN9:AN10" si="5">AK9*AL9</f>
        <v>56.760000000000005</v>
      </c>
      <c r="AO9" s="392"/>
      <c r="AP9" s="387"/>
      <c r="AQ9" s="25"/>
      <c r="AR9" s="16">
        <f>AQ9*AO9</f>
        <v>0</v>
      </c>
      <c r="AS9" s="147">
        <f>AN9*AQ9</f>
        <v>0</v>
      </c>
    </row>
    <row r="10" spans="1:45" s="286" customFormat="1" ht="46.2" customHeight="1" thickBot="1" x14ac:dyDescent="0.35">
      <c r="A10" s="455">
        <v>4</v>
      </c>
      <c r="B10" s="456" t="s">
        <v>57</v>
      </c>
      <c r="C10" s="457" t="s">
        <v>41</v>
      </c>
      <c r="D10" s="458" t="s">
        <v>112</v>
      </c>
      <c r="E10" s="459">
        <v>50</v>
      </c>
      <c r="F10" s="460"/>
      <c r="G10" s="461">
        <v>9.1</v>
      </c>
      <c r="H10" s="461" t="s">
        <v>39</v>
      </c>
      <c r="I10" s="462"/>
      <c r="J10" s="463"/>
      <c r="K10" s="462"/>
      <c r="L10" s="463"/>
      <c r="M10" s="462"/>
      <c r="N10" s="463"/>
      <c r="O10" s="462"/>
      <c r="P10" s="463"/>
      <c r="Q10" s="462">
        <v>2</v>
      </c>
      <c r="R10" s="463">
        <v>1</v>
      </c>
      <c r="S10" s="462"/>
      <c r="T10" s="463"/>
      <c r="U10" s="462"/>
      <c r="V10" s="463"/>
      <c r="W10" s="462"/>
      <c r="X10" s="463"/>
      <c r="Y10" s="464">
        <v>3</v>
      </c>
      <c r="Z10" s="465">
        <v>2</v>
      </c>
      <c r="AA10" s="466"/>
      <c r="AB10" s="463"/>
      <c r="AC10" s="466"/>
      <c r="AD10" s="463"/>
      <c r="AE10" s="466"/>
      <c r="AF10" s="463"/>
      <c r="AG10" s="467">
        <f t="shared" si="2"/>
        <v>0</v>
      </c>
      <c r="AH10" s="465">
        <f t="shared" si="2"/>
        <v>0</v>
      </c>
      <c r="AI10" s="468"/>
      <c r="AJ10" s="463"/>
      <c r="AK10" s="469">
        <f t="shared" si="3"/>
        <v>3</v>
      </c>
      <c r="AL10" s="461">
        <v>9.1</v>
      </c>
      <c r="AM10" s="461" t="s">
        <v>39</v>
      </c>
      <c r="AN10" s="470">
        <f t="shared" si="5"/>
        <v>27.299999999999997</v>
      </c>
      <c r="AO10" s="393"/>
      <c r="AP10" s="389"/>
      <c r="AQ10" s="390"/>
      <c r="AR10" s="388">
        <f>AQ10*AO10</f>
        <v>0</v>
      </c>
      <c r="AS10" s="147">
        <f>AN10*AQ10</f>
        <v>0</v>
      </c>
    </row>
    <row r="11" spans="1:45" ht="29.25" customHeight="1" thickBot="1" x14ac:dyDescent="0.4">
      <c r="A11" s="128"/>
      <c r="B11" s="128"/>
      <c r="C11" s="128"/>
      <c r="D11" s="128"/>
      <c r="E11" s="128"/>
      <c r="F11" s="219" t="s">
        <v>74</v>
      </c>
      <c r="G11" s="128"/>
      <c r="H11" s="129"/>
      <c r="I11" s="126">
        <f t="shared" ref="I11:X11" si="6">SUM(I7:I9)</f>
        <v>0</v>
      </c>
      <c r="J11" s="126">
        <f t="shared" si="6"/>
        <v>0</v>
      </c>
      <c r="K11" s="126">
        <f t="shared" si="6"/>
        <v>10</v>
      </c>
      <c r="L11" s="126">
        <f t="shared" si="6"/>
        <v>4</v>
      </c>
      <c r="M11" s="126">
        <f t="shared" si="6"/>
        <v>0</v>
      </c>
      <c r="N11" s="126">
        <f t="shared" si="6"/>
        <v>0</v>
      </c>
      <c r="O11" s="126">
        <f t="shared" si="6"/>
        <v>0</v>
      </c>
      <c r="P11" s="126">
        <f t="shared" si="6"/>
        <v>0</v>
      </c>
      <c r="Q11" s="126">
        <f t="shared" si="6"/>
        <v>19</v>
      </c>
      <c r="R11" s="126">
        <f t="shared" si="6"/>
        <v>3</v>
      </c>
      <c r="S11" s="126">
        <f t="shared" si="6"/>
        <v>0</v>
      </c>
      <c r="T11" s="126">
        <f t="shared" si="6"/>
        <v>0</v>
      </c>
      <c r="U11" s="126">
        <f t="shared" si="6"/>
        <v>2</v>
      </c>
      <c r="V11" s="126">
        <f t="shared" si="6"/>
        <v>1</v>
      </c>
      <c r="W11" s="126">
        <f t="shared" si="6"/>
        <v>3</v>
      </c>
      <c r="X11" s="103">
        <f t="shared" si="6"/>
        <v>3</v>
      </c>
      <c r="Y11" s="127">
        <f>SUM(Y7:Y10)</f>
        <v>37</v>
      </c>
      <c r="Z11" s="127">
        <f t="shared" ref="Z11:AK11" si="7">SUM(Z7:Z10)</f>
        <v>13</v>
      </c>
      <c r="AA11" s="127">
        <f t="shared" si="7"/>
        <v>0</v>
      </c>
      <c r="AB11" s="127">
        <f t="shared" si="7"/>
        <v>0</v>
      </c>
      <c r="AC11" s="127">
        <f t="shared" si="7"/>
        <v>0</v>
      </c>
      <c r="AD11" s="127">
        <f t="shared" si="7"/>
        <v>0</v>
      </c>
      <c r="AE11" s="127">
        <f t="shared" si="7"/>
        <v>0</v>
      </c>
      <c r="AF11" s="127">
        <f t="shared" si="7"/>
        <v>0</v>
      </c>
      <c r="AG11" s="127">
        <f t="shared" si="7"/>
        <v>0</v>
      </c>
      <c r="AH11" s="127">
        <f t="shared" si="7"/>
        <v>0</v>
      </c>
      <c r="AI11" s="127">
        <f t="shared" si="7"/>
        <v>0</v>
      </c>
      <c r="AJ11" s="127">
        <f t="shared" si="7"/>
        <v>0</v>
      </c>
      <c r="AK11" s="127">
        <f t="shared" si="7"/>
        <v>37</v>
      </c>
      <c r="AL11" s="128"/>
      <c r="AM11" s="129"/>
      <c r="AN11" s="129"/>
      <c r="AO11" s="564" t="s">
        <v>75</v>
      </c>
      <c r="AP11" s="565"/>
      <c r="AQ11" s="565"/>
      <c r="AR11" s="566"/>
      <c r="AS11" s="151">
        <f>SUM(AS7:AS10)</f>
        <v>0</v>
      </c>
    </row>
    <row r="12" spans="1:45" ht="15.75" customHeight="1" x14ac:dyDescent="0.35">
      <c r="A12" s="27"/>
      <c r="B12" s="27"/>
      <c r="C12" s="27"/>
      <c r="D12" s="27"/>
      <c r="E12" s="27"/>
      <c r="F12" s="28"/>
      <c r="G12" s="27"/>
      <c r="H12" s="29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1"/>
      <c r="AB12" s="31"/>
      <c r="AC12" s="31"/>
      <c r="AD12" s="31"/>
      <c r="AE12" s="31"/>
      <c r="AF12" s="31"/>
      <c r="AG12" s="31"/>
      <c r="AH12" s="31"/>
      <c r="AI12" s="30"/>
      <c r="AJ12" s="30"/>
      <c r="AK12" s="30"/>
      <c r="AL12" s="27"/>
      <c r="AM12" s="29"/>
      <c r="AN12" s="29"/>
      <c r="AO12" s="29"/>
      <c r="AP12" s="29"/>
      <c r="AQ12" s="29"/>
      <c r="AR12" s="29"/>
      <c r="AS12" s="32"/>
    </row>
    <row r="13" spans="1:45" ht="18" customHeight="1" thickBot="1" x14ac:dyDescent="0.4">
      <c r="A13" s="27"/>
      <c r="B13" s="27"/>
      <c r="C13" s="27"/>
      <c r="D13" s="27"/>
      <c r="E13" s="27"/>
      <c r="F13" s="27"/>
      <c r="G13" s="27"/>
      <c r="H13" s="29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33"/>
      <c r="AB13" s="33"/>
      <c r="AC13" s="33"/>
      <c r="AD13" s="33"/>
      <c r="AE13" s="33"/>
      <c r="AF13" s="33"/>
      <c r="AG13" s="33"/>
      <c r="AH13" s="33"/>
      <c r="AI13" s="27"/>
      <c r="AJ13" s="27"/>
      <c r="AK13" s="27"/>
      <c r="AL13" s="34"/>
      <c r="AM13" s="32"/>
      <c r="AN13" s="29"/>
      <c r="AO13" s="29"/>
      <c r="AP13" s="29"/>
      <c r="AQ13" s="29"/>
      <c r="AR13" s="29"/>
      <c r="AS13" s="32"/>
    </row>
    <row r="14" spans="1:45" ht="58.5" customHeight="1" x14ac:dyDescent="0.3">
      <c r="A14" s="165" t="s">
        <v>76</v>
      </c>
      <c r="B14" s="558" t="s">
        <v>77</v>
      </c>
      <c r="C14" s="502"/>
      <c r="D14" s="502"/>
      <c r="E14" s="502"/>
      <c r="F14" s="502"/>
      <c r="G14" s="166"/>
      <c r="H14" s="167"/>
      <c r="I14" s="168" t="s">
        <v>78</v>
      </c>
      <c r="J14" s="169" t="s">
        <v>79</v>
      </c>
      <c r="K14" s="168"/>
      <c r="L14" s="168"/>
      <c r="M14" s="168"/>
      <c r="N14" s="168"/>
      <c r="O14" s="168"/>
      <c r="P14" s="168"/>
      <c r="Q14" s="168"/>
      <c r="R14" s="168"/>
      <c r="S14" s="168"/>
      <c r="T14" s="169" t="s">
        <v>79</v>
      </c>
      <c r="U14" s="169"/>
      <c r="V14" s="169"/>
      <c r="W14" s="169"/>
      <c r="X14" s="169"/>
      <c r="Y14" s="170" t="s">
        <v>78</v>
      </c>
      <c r="Z14" s="171" t="s">
        <v>79</v>
      </c>
      <c r="AA14" s="171" t="s">
        <v>79</v>
      </c>
      <c r="AB14" s="170"/>
      <c r="AC14" s="172" t="s">
        <v>80</v>
      </c>
      <c r="AD14" s="170"/>
      <c r="AE14" s="170" t="s">
        <v>81</v>
      </c>
      <c r="AF14" s="173"/>
      <c r="AG14" s="172" t="s">
        <v>80</v>
      </c>
      <c r="AH14" s="174" t="s">
        <v>81</v>
      </c>
      <c r="AI14" s="35"/>
      <c r="AJ14" s="550" t="s">
        <v>98</v>
      </c>
      <c r="AK14" s="551"/>
      <c r="AL14" s="551"/>
      <c r="AM14" s="551"/>
      <c r="AN14" s="72"/>
      <c r="AO14" s="67"/>
      <c r="AP14" s="67"/>
      <c r="AQ14" s="83"/>
      <c r="AR14" s="84"/>
      <c r="AS14" s="67"/>
    </row>
    <row r="15" spans="1:45" ht="57" customHeight="1" thickBot="1" x14ac:dyDescent="0.35">
      <c r="A15" s="180">
        <v>1</v>
      </c>
      <c r="B15" s="570" t="s">
        <v>84</v>
      </c>
      <c r="C15" s="557"/>
      <c r="D15" s="557"/>
      <c r="E15" s="557"/>
      <c r="F15" s="557"/>
      <c r="G15" s="184"/>
      <c r="H15" s="185"/>
      <c r="I15" s="186"/>
      <c r="J15" s="187" t="s">
        <v>83</v>
      </c>
      <c r="K15" s="188"/>
      <c r="L15" s="188"/>
      <c r="M15" s="188"/>
      <c r="N15" s="188"/>
      <c r="O15" s="188"/>
      <c r="P15" s="188"/>
      <c r="Q15" s="188"/>
      <c r="R15" s="188"/>
      <c r="S15" s="188"/>
      <c r="T15" s="187" t="s">
        <v>83</v>
      </c>
      <c r="U15" s="187"/>
      <c r="V15" s="187"/>
      <c r="W15" s="187"/>
      <c r="X15" s="187"/>
      <c r="Y15" s="189">
        <f>SUM(Z11,AH11,AJ11)</f>
        <v>13</v>
      </c>
      <c r="Z15" s="190" t="s">
        <v>83</v>
      </c>
      <c r="AA15" s="190" t="s">
        <v>83</v>
      </c>
      <c r="AB15" s="191"/>
      <c r="AC15" s="192">
        <v>0</v>
      </c>
      <c r="AD15" s="191"/>
      <c r="AE15" s="193">
        <f t="shared" ref="AE15" si="8">Y15*AC15*365</f>
        <v>0</v>
      </c>
      <c r="AF15" s="192"/>
      <c r="AG15" s="386"/>
      <c r="AH15" s="194">
        <f>365*Y15*AG15</f>
        <v>0</v>
      </c>
      <c r="AI15" s="42"/>
      <c r="AJ15" s="552" t="s">
        <v>99</v>
      </c>
      <c r="AK15" s="552"/>
      <c r="AL15" s="552"/>
      <c r="AM15" s="552"/>
      <c r="AN15" s="73"/>
      <c r="AO15" s="67"/>
      <c r="AP15" s="85"/>
      <c r="AQ15" s="86"/>
      <c r="AR15" s="87"/>
      <c r="AS15" s="68"/>
    </row>
    <row r="16" spans="1:45" ht="43.5" customHeight="1" thickBot="1" x14ac:dyDescent="0.4">
      <c r="A16" s="128"/>
      <c r="B16" s="152"/>
      <c r="C16" s="153"/>
      <c r="D16" s="153"/>
      <c r="E16" s="153"/>
      <c r="F16" s="378" t="s">
        <v>74</v>
      </c>
      <c r="G16" s="379"/>
      <c r="H16" s="379"/>
      <c r="I16" s="380">
        <f>SUM(I15:I15)</f>
        <v>0</v>
      </c>
      <c r="J16" s="381"/>
      <c r="K16" s="382"/>
      <c r="L16" s="382"/>
      <c r="M16" s="382"/>
      <c r="N16" s="382"/>
      <c r="O16" s="382"/>
      <c r="P16" s="382"/>
      <c r="Q16" s="382"/>
      <c r="R16" s="382"/>
      <c r="S16" s="382"/>
      <c r="T16" s="381"/>
      <c r="U16" s="381"/>
      <c r="V16" s="381"/>
      <c r="W16" s="381"/>
      <c r="X16" s="381"/>
      <c r="Y16" s="383">
        <f>SUM(Y15:Y15)</f>
        <v>13</v>
      </c>
      <c r="Z16" s="156"/>
      <c r="AA16" s="159"/>
      <c r="AB16" s="160"/>
      <c r="AC16" s="159" t="s">
        <v>87</v>
      </c>
      <c r="AD16" s="160"/>
      <c r="AE16" s="161">
        <f>SUM(AE15:AE15)</f>
        <v>0</v>
      </c>
      <c r="AF16" s="162"/>
      <c r="AG16" s="163" t="s">
        <v>87</v>
      </c>
      <c r="AH16" s="164">
        <f>SUM(AH15:AH15)</f>
        <v>0</v>
      </c>
      <c r="AI16" s="50"/>
      <c r="AJ16" s="545"/>
      <c r="AK16" s="497"/>
      <c r="AL16" s="497"/>
      <c r="AM16" s="497"/>
      <c r="AN16" s="88"/>
      <c r="AO16" s="75"/>
      <c r="AP16" s="89"/>
      <c r="AQ16" s="79"/>
      <c r="AR16" s="90"/>
      <c r="AS16" s="69"/>
    </row>
    <row r="17" spans="1:45" ht="15" customHeight="1" x14ac:dyDescent="0.35">
      <c r="A17" s="27"/>
      <c r="B17" s="47"/>
      <c r="C17" s="48"/>
      <c r="D17" s="48"/>
      <c r="E17" s="48"/>
      <c r="F17" s="29"/>
      <c r="G17" s="51"/>
      <c r="H17" s="52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53"/>
      <c r="AK17" s="53"/>
      <c r="AL17" s="51"/>
      <c r="AM17" s="52"/>
      <c r="AN17" s="74"/>
      <c r="AO17" s="75"/>
      <c r="AP17" s="75"/>
      <c r="AQ17" s="75"/>
      <c r="AR17" s="75"/>
      <c r="AS17" s="76"/>
    </row>
    <row r="18" spans="1:45" ht="15.75" customHeight="1" thickBot="1" x14ac:dyDescent="0.4">
      <c r="A18" s="27"/>
      <c r="B18" s="47"/>
      <c r="C18" s="48"/>
      <c r="D18" s="48"/>
      <c r="E18" s="48"/>
      <c r="F18" s="29"/>
      <c r="G18" s="51"/>
      <c r="H18" s="52"/>
      <c r="I18" s="30"/>
      <c r="J18" s="49"/>
      <c r="K18" s="30"/>
      <c r="L18" s="30"/>
      <c r="M18" s="30"/>
      <c r="N18" s="30"/>
      <c r="O18" s="30"/>
      <c r="P18" s="30"/>
      <c r="Q18" s="30"/>
      <c r="R18" s="30"/>
      <c r="S18" s="30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29"/>
      <c r="AJ18" s="53"/>
      <c r="AK18" s="53"/>
      <c r="AL18" s="51"/>
      <c r="AM18" s="52"/>
      <c r="AN18" s="74"/>
      <c r="AO18" s="75"/>
      <c r="AP18" s="75"/>
      <c r="AQ18" s="75"/>
      <c r="AR18" s="75"/>
      <c r="AS18" s="76"/>
    </row>
    <row r="19" spans="1:45" ht="35.4" customHeight="1" x14ac:dyDescent="0.3">
      <c r="A19" s="195" t="s">
        <v>76</v>
      </c>
      <c r="B19" s="546" t="s">
        <v>88</v>
      </c>
      <c r="C19" s="547"/>
      <c r="D19" s="547"/>
      <c r="E19" s="547"/>
      <c r="F19" s="547"/>
      <c r="G19" s="196"/>
      <c r="H19" s="197"/>
      <c r="I19" s="168" t="s">
        <v>89</v>
      </c>
      <c r="J19" s="169" t="s">
        <v>79</v>
      </c>
      <c r="K19" s="198"/>
      <c r="L19" s="198"/>
      <c r="M19" s="198"/>
      <c r="N19" s="198"/>
      <c r="O19" s="198"/>
      <c r="P19" s="198"/>
      <c r="Q19" s="198"/>
      <c r="R19" s="198"/>
      <c r="S19" s="198"/>
      <c r="T19" s="169" t="s">
        <v>79</v>
      </c>
      <c r="U19" s="199"/>
      <c r="V19" s="199"/>
      <c r="W19" s="199"/>
      <c r="X19" s="199"/>
      <c r="Y19" s="170" t="s">
        <v>89</v>
      </c>
      <c r="Z19" s="171" t="s">
        <v>79</v>
      </c>
      <c r="AA19" s="171" t="s">
        <v>79</v>
      </c>
      <c r="AB19" s="170"/>
      <c r="AC19" s="172" t="s">
        <v>80</v>
      </c>
      <c r="AD19" s="170"/>
      <c r="AE19" s="170" t="s">
        <v>81</v>
      </c>
      <c r="AF19" s="173"/>
      <c r="AG19" s="172" t="s">
        <v>80</v>
      </c>
      <c r="AH19" s="174" t="s">
        <v>81</v>
      </c>
      <c r="AI19" s="35"/>
      <c r="AJ19" s="35"/>
      <c r="AK19" s="35"/>
      <c r="AL19" s="51"/>
      <c r="AM19" s="54"/>
      <c r="AN19" s="77"/>
      <c r="AO19" s="71"/>
      <c r="AP19" s="91"/>
      <c r="AQ19" s="83"/>
      <c r="AR19" s="84"/>
      <c r="AS19" s="67"/>
    </row>
    <row r="20" spans="1:45" ht="15.75" customHeight="1" x14ac:dyDescent="0.35">
      <c r="A20" s="200">
        <v>1</v>
      </c>
      <c r="B20" s="548" t="s">
        <v>103</v>
      </c>
      <c r="C20" s="549"/>
      <c r="D20" s="549"/>
      <c r="E20" s="549"/>
      <c r="F20" s="549"/>
      <c r="G20" s="78"/>
      <c r="H20" s="201"/>
      <c r="I20" s="57"/>
      <c r="J20" s="58" t="s">
        <v>83</v>
      </c>
      <c r="K20" s="202"/>
      <c r="L20" s="202"/>
      <c r="M20" s="202"/>
      <c r="N20" s="202"/>
      <c r="O20" s="202"/>
      <c r="P20" s="202"/>
      <c r="Q20" s="202"/>
      <c r="R20" s="202"/>
      <c r="S20" s="202"/>
      <c r="T20" s="58" t="s">
        <v>83</v>
      </c>
      <c r="U20" s="203"/>
      <c r="V20" s="203"/>
      <c r="W20" s="203"/>
      <c r="X20" s="203"/>
      <c r="Y20" s="38">
        <f>AK11</f>
        <v>37</v>
      </c>
      <c r="Z20" s="59" t="s">
        <v>83</v>
      </c>
      <c r="AA20" s="59" t="s">
        <v>83</v>
      </c>
      <c r="AB20" s="40"/>
      <c r="AC20" s="15">
        <v>0</v>
      </c>
      <c r="AD20" s="40"/>
      <c r="AE20" s="41">
        <f t="shared" ref="AE20:AE21" si="9">Y20*AC20</f>
        <v>0</v>
      </c>
      <c r="AF20" s="15"/>
      <c r="AG20" s="15"/>
      <c r="AH20" s="179">
        <f t="shared" ref="AH20" si="10">Y20*AG20</f>
        <v>0</v>
      </c>
      <c r="AI20" s="42"/>
      <c r="AJ20" s="60"/>
      <c r="AK20" s="60"/>
      <c r="AL20" s="55"/>
      <c r="AM20" s="56"/>
      <c r="AN20" s="78"/>
      <c r="AO20" s="79"/>
      <c r="AP20" s="92"/>
      <c r="AQ20" s="93"/>
      <c r="AR20" s="94"/>
      <c r="AS20" s="68"/>
    </row>
    <row r="21" spans="1:45" ht="15.75" customHeight="1" thickBot="1" x14ac:dyDescent="0.4">
      <c r="A21" s="371">
        <v>2</v>
      </c>
      <c r="B21" s="556" t="s">
        <v>104</v>
      </c>
      <c r="C21" s="557"/>
      <c r="D21" s="557"/>
      <c r="E21" s="557"/>
      <c r="F21" s="557"/>
      <c r="G21" s="207"/>
      <c r="H21" s="208"/>
      <c r="I21" s="209"/>
      <c r="J21" s="372" t="s">
        <v>83</v>
      </c>
      <c r="K21" s="211"/>
      <c r="L21" s="211"/>
      <c r="M21" s="211"/>
      <c r="N21" s="211"/>
      <c r="O21" s="211"/>
      <c r="P21" s="211"/>
      <c r="Q21" s="211"/>
      <c r="R21" s="211"/>
      <c r="S21" s="211"/>
      <c r="T21" s="372" t="s">
        <v>83</v>
      </c>
      <c r="U21" s="212"/>
      <c r="V21" s="212"/>
      <c r="W21" s="212"/>
      <c r="X21" s="212"/>
      <c r="Y21" s="189">
        <f>AK11</f>
        <v>37</v>
      </c>
      <c r="Z21" s="213" t="s">
        <v>83</v>
      </c>
      <c r="AA21" s="213" t="s">
        <v>83</v>
      </c>
      <c r="AB21" s="191"/>
      <c r="AC21" s="192">
        <v>0</v>
      </c>
      <c r="AD21" s="191"/>
      <c r="AE21" s="193">
        <f t="shared" si="9"/>
        <v>0</v>
      </c>
      <c r="AF21" s="192"/>
      <c r="AG21" s="192"/>
      <c r="AH21" s="194">
        <f>Y21*AG21</f>
        <v>0</v>
      </c>
      <c r="AI21" s="42"/>
      <c r="AJ21" s="61"/>
      <c r="AK21" s="60"/>
      <c r="AL21" s="55"/>
      <c r="AM21" s="56"/>
      <c r="AN21" s="78"/>
      <c r="AO21" s="79"/>
      <c r="AP21" s="92"/>
      <c r="AQ21" s="93"/>
      <c r="AR21" s="94"/>
      <c r="AS21" s="68"/>
    </row>
    <row r="22" spans="1:45" ht="57.6" customHeight="1" thickBot="1" x14ac:dyDescent="0.4">
      <c r="A22" s="128"/>
      <c r="B22" s="569" t="s">
        <v>91</v>
      </c>
      <c r="C22" s="569"/>
      <c r="D22" s="569"/>
      <c r="E22" s="153"/>
      <c r="F22" s="373" t="s">
        <v>74</v>
      </c>
      <c r="G22" s="384"/>
      <c r="H22" s="385"/>
      <c r="I22" s="374">
        <f>SUM(I20:I21)</f>
        <v>0</v>
      </c>
      <c r="J22" s="375"/>
      <c r="K22" s="376"/>
      <c r="L22" s="376"/>
      <c r="M22" s="376"/>
      <c r="N22" s="376"/>
      <c r="O22" s="376"/>
      <c r="P22" s="376"/>
      <c r="Q22" s="376"/>
      <c r="R22" s="376"/>
      <c r="S22" s="376"/>
      <c r="T22" s="375"/>
      <c r="U22" s="375"/>
      <c r="V22" s="375"/>
      <c r="W22" s="375"/>
      <c r="X22" s="375"/>
      <c r="Y22" s="377">
        <f>Y21</f>
        <v>37</v>
      </c>
      <c r="Z22" s="156"/>
      <c r="AA22" s="159"/>
      <c r="AB22" s="160"/>
      <c r="AC22" s="159" t="s">
        <v>90</v>
      </c>
      <c r="AD22" s="160"/>
      <c r="AE22" s="161">
        <f>SUM(AE20:AE21)</f>
        <v>0</v>
      </c>
      <c r="AF22" s="162"/>
      <c r="AG22" s="163" t="s">
        <v>90</v>
      </c>
      <c r="AH22" s="164">
        <f>SUM(AH20:AH21)</f>
        <v>0</v>
      </c>
      <c r="AI22" s="50"/>
      <c r="AJ22" s="63"/>
      <c r="AK22" s="63"/>
      <c r="AL22" s="51"/>
      <c r="AM22" s="52"/>
      <c r="AN22" s="74"/>
      <c r="AO22" s="75"/>
      <c r="AP22" s="89"/>
      <c r="AQ22" s="79"/>
      <c r="AR22" s="90"/>
      <c r="AS22" s="69"/>
    </row>
    <row r="23" spans="1:45" ht="18" x14ac:dyDescent="0.35">
      <c r="A23" s="27"/>
      <c r="B23" s="47"/>
      <c r="C23" s="48"/>
      <c r="D23" s="48"/>
      <c r="E23" s="48"/>
      <c r="F23" s="28"/>
      <c r="G23" s="51"/>
      <c r="H23" s="52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53"/>
      <c r="AK23" s="53"/>
      <c r="AL23" s="51"/>
      <c r="AM23" s="52"/>
      <c r="AN23" s="74"/>
      <c r="AO23" s="75"/>
      <c r="AP23" s="75"/>
      <c r="AQ23" s="75"/>
      <c r="AR23" s="75"/>
      <c r="AS23" s="76"/>
    </row>
    <row r="24" spans="1:45" ht="15.75" hidden="1" customHeight="1" x14ac:dyDescent="0.35">
      <c r="A24" s="27"/>
      <c r="B24" s="47"/>
      <c r="C24" s="48"/>
      <c r="D24" s="48"/>
      <c r="E24" s="48"/>
      <c r="F24" s="28"/>
      <c r="G24" s="51"/>
      <c r="H24" s="52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53"/>
      <c r="AK24" s="53"/>
      <c r="AL24" s="51"/>
      <c r="AM24" s="52"/>
      <c r="AN24" s="74"/>
      <c r="AO24" s="75"/>
      <c r="AP24" s="75"/>
      <c r="AQ24" s="75"/>
      <c r="AR24" s="75"/>
      <c r="AS24" s="76"/>
    </row>
    <row r="25" spans="1:45" ht="15.75" hidden="1" customHeight="1" x14ac:dyDescent="0.35">
      <c r="A25" s="27"/>
      <c r="B25" s="47"/>
      <c r="C25" s="48"/>
      <c r="D25" s="48"/>
      <c r="E25" s="48"/>
      <c r="F25" s="48"/>
      <c r="G25" s="51"/>
      <c r="H25" s="52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33"/>
      <c r="AB25" s="33"/>
      <c r="AC25" s="33"/>
      <c r="AD25" s="33"/>
      <c r="AE25" s="33"/>
      <c r="AF25" s="33"/>
      <c r="AG25" s="33"/>
      <c r="AH25" s="33"/>
      <c r="AI25" s="27"/>
      <c r="AJ25" s="51"/>
      <c r="AK25" s="51"/>
      <c r="AL25" s="51"/>
      <c r="AM25" s="52"/>
      <c r="AN25" s="74"/>
      <c r="AO25" s="75"/>
      <c r="AP25" s="75"/>
      <c r="AQ25" s="75"/>
      <c r="AR25" s="75"/>
      <c r="AS25" s="76"/>
    </row>
    <row r="26" spans="1:45" ht="15.75" hidden="1" customHeight="1" x14ac:dyDescent="0.35">
      <c r="G26" s="51"/>
      <c r="H26" s="51"/>
      <c r="AJ26" s="51"/>
      <c r="AK26" s="51"/>
      <c r="AL26" s="51"/>
      <c r="AM26" s="51"/>
      <c r="AN26" s="77"/>
      <c r="AO26" s="75"/>
      <c r="AP26" s="75"/>
      <c r="AQ26" s="75"/>
      <c r="AR26" s="75"/>
      <c r="AS26" s="76"/>
    </row>
    <row r="27" spans="1:45" ht="15.75" customHeight="1" thickBot="1" x14ac:dyDescent="0.35">
      <c r="G27" s="51"/>
      <c r="H27" s="51"/>
      <c r="AJ27" s="51"/>
      <c r="AK27" s="51"/>
      <c r="AL27" s="51"/>
      <c r="AM27" s="51"/>
      <c r="AN27" s="77"/>
      <c r="AO27" s="71"/>
      <c r="AP27" s="71"/>
      <c r="AQ27" s="71"/>
      <c r="AR27" s="71"/>
      <c r="AS27" s="71"/>
    </row>
    <row r="28" spans="1:45" ht="15.75" customHeight="1" x14ac:dyDescent="0.3">
      <c r="A28" s="247">
        <v>1</v>
      </c>
      <c r="B28" s="248" t="s">
        <v>92</v>
      </c>
      <c r="C28" s="249"/>
      <c r="D28" s="249"/>
      <c r="E28" s="249"/>
      <c r="F28" s="250"/>
      <c r="G28" s="251"/>
      <c r="H28" s="251"/>
      <c r="I28" s="252">
        <f>AS11</f>
        <v>0</v>
      </c>
      <c r="J28" s="253"/>
      <c r="K28" s="254"/>
      <c r="L28" s="254"/>
      <c r="M28" s="254"/>
      <c r="N28" s="254"/>
      <c r="O28" s="254"/>
      <c r="P28" s="254"/>
      <c r="Q28" s="254"/>
      <c r="R28" s="254"/>
      <c r="S28" s="254"/>
      <c r="T28" s="253"/>
      <c r="U28" s="253"/>
      <c r="V28" s="253"/>
      <c r="W28" s="253"/>
      <c r="X28" s="253"/>
      <c r="Y28" s="255">
        <f>AS11</f>
        <v>0</v>
      </c>
      <c r="Z28" s="64"/>
      <c r="AJ28" s="51"/>
      <c r="AK28" s="51"/>
      <c r="AL28" s="51"/>
      <c r="AM28" s="51"/>
      <c r="AN28" s="77"/>
      <c r="AO28" s="71"/>
      <c r="AP28" s="82"/>
      <c r="AQ28" s="95"/>
      <c r="AR28" s="95"/>
      <c r="AS28" s="70"/>
    </row>
    <row r="29" spans="1:45" ht="15.75" customHeight="1" x14ac:dyDescent="0.35">
      <c r="A29" s="256">
        <v>2</v>
      </c>
      <c r="B29" s="244" t="s">
        <v>93</v>
      </c>
      <c r="C29" s="245"/>
      <c r="D29" s="245"/>
      <c r="E29" s="245"/>
      <c r="F29" s="246"/>
      <c r="G29" s="257"/>
      <c r="H29" s="257"/>
      <c r="I29" s="243" t="e">
        <f t="shared" ref="I29:I30" si="11">#REF!</f>
        <v>#REF!</v>
      </c>
      <c r="J29" s="258"/>
      <c r="K29" s="259"/>
      <c r="L29" s="259"/>
      <c r="M29" s="259"/>
      <c r="N29" s="259"/>
      <c r="O29" s="259"/>
      <c r="P29" s="259"/>
      <c r="Q29" s="259"/>
      <c r="R29" s="259"/>
      <c r="S29" s="259"/>
      <c r="T29" s="258"/>
      <c r="U29" s="258"/>
      <c r="V29" s="258"/>
      <c r="W29" s="258"/>
      <c r="X29" s="258"/>
      <c r="Y29" s="260">
        <f>AH16</f>
        <v>0</v>
      </c>
      <c r="Z29" s="64"/>
      <c r="AN29" s="71"/>
      <c r="AO29" s="79"/>
      <c r="AP29" s="82"/>
      <c r="AQ29" s="95"/>
      <c r="AR29" s="95"/>
      <c r="AS29" s="70"/>
    </row>
    <row r="30" spans="1:45" ht="15.75" customHeight="1" x14ac:dyDescent="0.35">
      <c r="A30" s="261">
        <v>3</v>
      </c>
      <c r="B30" s="240" t="s">
        <v>94</v>
      </c>
      <c r="C30" s="241"/>
      <c r="D30" s="241"/>
      <c r="E30" s="241"/>
      <c r="F30" s="242"/>
      <c r="G30" s="257"/>
      <c r="H30" s="257"/>
      <c r="I30" s="243" t="e">
        <f t="shared" si="11"/>
        <v>#REF!</v>
      </c>
      <c r="J30" s="258"/>
      <c r="K30" s="259"/>
      <c r="L30" s="259"/>
      <c r="M30" s="259"/>
      <c r="N30" s="259"/>
      <c r="O30" s="259"/>
      <c r="P30" s="259"/>
      <c r="Q30" s="259"/>
      <c r="R30" s="259"/>
      <c r="S30" s="259"/>
      <c r="T30" s="258"/>
      <c r="U30" s="258"/>
      <c r="V30" s="258"/>
      <c r="W30" s="258"/>
      <c r="X30" s="258"/>
      <c r="Y30" s="260">
        <f>AH22</f>
        <v>0</v>
      </c>
      <c r="Z30" s="64"/>
      <c r="AN30" s="71"/>
      <c r="AO30" s="79"/>
      <c r="AP30" s="82"/>
      <c r="AQ30" s="95"/>
      <c r="AR30" s="95"/>
      <c r="AS30" s="70"/>
    </row>
    <row r="31" spans="1:45" ht="15.75" customHeight="1" x14ac:dyDescent="0.35">
      <c r="A31" s="261">
        <v>4</v>
      </c>
      <c r="B31" s="240" t="s">
        <v>95</v>
      </c>
      <c r="C31" s="241"/>
      <c r="D31" s="241"/>
      <c r="E31" s="241"/>
      <c r="F31" s="242"/>
      <c r="G31" s="257"/>
      <c r="H31" s="257"/>
      <c r="I31" s="243" t="e">
        <f>SUM(I28:I30)</f>
        <v>#REF!</v>
      </c>
      <c r="J31" s="258"/>
      <c r="K31" s="259"/>
      <c r="L31" s="259"/>
      <c r="M31" s="259"/>
      <c r="N31" s="259"/>
      <c r="O31" s="259"/>
      <c r="P31" s="259"/>
      <c r="Q31" s="259"/>
      <c r="R31" s="259"/>
      <c r="S31" s="259"/>
      <c r="T31" s="258"/>
      <c r="U31" s="258"/>
      <c r="V31" s="258"/>
      <c r="W31" s="258"/>
      <c r="X31" s="258"/>
      <c r="Y31" s="260">
        <f>SUM(Y28:Y30)</f>
        <v>0</v>
      </c>
      <c r="Z31" s="64"/>
      <c r="AN31" s="71"/>
      <c r="AO31" s="79"/>
      <c r="AP31" s="82"/>
      <c r="AQ31" s="95"/>
      <c r="AR31" s="95"/>
      <c r="AS31" s="70"/>
    </row>
    <row r="32" spans="1:45" ht="15.75" customHeight="1" thickBot="1" x14ac:dyDescent="0.4">
      <c r="A32" s="262">
        <v>5</v>
      </c>
      <c r="B32" s="263" t="s">
        <v>96</v>
      </c>
      <c r="C32" s="264"/>
      <c r="D32" s="264"/>
      <c r="E32" s="264"/>
      <c r="F32" s="265"/>
      <c r="G32" s="266"/>
      <c r="H32" s="266"/>
      <c r="I32" s="267" t="e">
        <f>I31*1.23</f>
        <v>#REF!</v>
      </c>
      <c r="J32" s="268"/>
      <c r="K32" s="269"/>
      <c r="L32" s="269"/>
      <c r="M32" s="269"/>
      <c r="N32" s="269"/>
      <c r="O32" s="269"/>
      <c r="P32" s="269"/>
      <c r="Q32" s="269"/>
      <c r="R32" s="269"/>
      <c r="S32" s="269"/>
      <c r="T32" s="268"/>
      <c r="U32" s="268"/>
      <c r="V32" s="268"/>
      <c r="W32" s="268"/>
      <c r="X32" s="268"/>
      <c r="Y32" s="270">
        <f>Y31*1.23</f>
        <v>0</v>
      </c>
      <c r="Z32" s="64"/>
      <c r="AN32" s="71"/>
      <c r="AO32" s="79"/>
      <c r="AP32" s="82"/>
      <c r="AQ32" s="95"/>
      <c r="AR32" s="95"/>
      <c r="AS32" s="70"/>
    </row>
    <row r="33" spans="40:45" ht="15.75" customHeight="1" x14ac:dyDescent="0.35">
      <c r="AN33" s="71"/>
      <c r="AO33" s="79"/>
      <c r="AP33" s="79"/>
      <c r="AQ33" s="80"/>
      <c r="AR33" s="81"/>
      <c r="AS33" s="81"/>
    </row>
    <row r="34" spans="40:45" ht="15.75" customHeight="1" x14ac:dyDescent="0.35">
      <c r="AN34" s="71"/>
      <c r="AO34" s="79"/>
      <c r="AP34" s="79"/>
      <c r="AQ34" s="80"/>
      <c r="AR34" s="82"/>
      <c r="AS34" s="82"/>
    </row>
    <row r="35" spans="40:45" ht="15.75" customHeight="1" x14ac:dyDescent="0.35">
      <c r="AN35" s="71"/>
      <c r="AO35" s="79"/>
      <c r="AP35" s="79"/>
      <c r="AQ35" s="80"/>
      <c r="AR35" s="82"/>
      <c r="AS35" s="82"/>
    </row>
    <row r="36" spans="40:45" ht="15.75" customHeight="1" x14ac:dyDescent="0.3">
      <c r="AN36" s="71"/>
      <c r="AO36" s="71"/>
      <c r="AP36" s="71"/>
      <c r="AQ36" s="71"/>
      <c r="AR36" s="71"/>
      <c r="AS36" s="71"/>
    </row>
    <row r="37" spans="40:45" ht="15.75" customHeight="1" x14ac:dyDescent="0.3"/>
    <row r="38" spans="40:45" ht="15.75" customHeight="1" x14ac:dyDescent="0.3"/>
    <row r="39" spans="40:45" ht="15.75" customHeight="1" x14ac:dyDescent="0.3"/>
    <row r="40" spans="40:45" ht="15.75" customHeight="1" x14ac:dyDescent="0.3"/>
    <row r="41" spans="40:45" ht="15.75" customHeight="1" x14ac:dyDescent="0.3"/>
    <row r="42" spans="40:45" ht="15.75" customHeight="1" x14ac:dyDescent="0.3"/>
    <row r="43" spans="40:45" ht="15.75" customHeight="1" x14ac:dyDescent="0.3"/>
    <row r="44" spans="40:45" ht="15.75" customHeight="1" x14ac:dyDescent="0.3"/>
    <row r="45" spans="40:45" ht="15.75" customHeight="1" x14ac:dyDescent="0.3"/>
    <row r="46" spans="40:45" ht="15.75" customHeight="1" x14ac:dyDescent="0.3"/>
    <row r="47" spans="40:45" ht="15.75" customHeight="1" x14ac:dyDescent="0.3"/>
    <row r="48" spans="40:45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</sheetData>
  <mergeCells count="45">
    <mergeCell ref="B22:D22"/>
    <mergeCell ref="B15:F15"/>
    <mergeCell ref="AJ15:AM15"/>
    <mergeCell ref="AJ16:AM16"/>
    <mergeCell ref="B19:F19"/>
    <mergeCell ref="B20:F20"/>
    <mergeCell ref="B21:F21"/>
    <mergeCell ref="S6:T6"/>
    <mergeCell ref="U6:V6"/>
    <mergeCell ref="W6:X6"/>
    <mergeCell ref="AO11:AR11"/>
    <mergeCell ref="B14:F14"/>
    <mergeCell ref="AJ14:AM14"/>
    <mergeCell ref="I6:J6"/>
    <mergeCell ref="K6:L6"/>
    <mergeCell ref="M6:N6"/>
    <mergeCell ref="O6:P6"/>
    <mergeCell ref="Q6:R6"/>
    <mergeCell ref="AQ3:AQ5"/>
    <mergeCell ref="B4:B5"/>
    <mergeCell ref="C4:C5"/>
    <mergeCell ref="D4:D5"/>
    <mergeCell ref="E4:E5"/>
    <mergeCell ref="F4:F5"/>
    <mergeCell ref="Y4:Z4"/>
    <mergeCell ref="AA4:AF4"/>
    <mergeCell ref="AG4:AH4"/>
    <mergeCell ref="AI4:AJ4"/>
    <mergeCell ref="AK4:AK5"/>
    <mergeCell ref="AR3:AR5"/>
    <mergeCell ref="AS3:AS5"/>
    <mergeCell ref="A1:AS1"/>
    <mergeCell ref="A2:A5"/>
    <mergeCell ref="B2:F3"/>
    <mergeCell ref="I2:AN2"/>
    <mergeCell ref="AO2:AS2"/>
    <mergeCell ref="G3:G5"/>
    <mergeCell ref="H3:H5"/>
    <mergeCell ref="I3:AK3"/>
    <mergeCell ref="AL3:AL5"/>
    <mergeCell ref="AM3:AM5"/>
    <mergeCell ref="I4:X4"/>
    <mergeCell ref="AN3:AN5"/>
    <mergeCell ref="AO3:AO5"/>
    <mergeCell ref="AP3:AP5"/>
  </mergeCells>
  <pageMargins left="0.25" right="0.25" top="0.75" bottom="0.75" header="0" footer="0"/>
  <pageSetup paperSize="9" scale="47" fitToHeight="0" orientation="landscape" r:id="rId1"/>
  <rowBreaks count="1" manualBreakCount="1">
    <brk id="1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3AFFC-CA02-4FD1-9B2A-4FD0854926DE}">
  <dimension ref="A1:E17"/>
  <sheetViews>
    <sheetView workbookViewId="0">
      <selection activeCell="E13" sqref="E13:E17"/>
    </sheetView>
  </sheetViews>
  <sheetFormatPr defaultRowHeight="14.4" x14ac:dyDescent="0.3"/>
  <cols>
    <col min="1" max="1" width="13.21875" customWidth="1"/>
    <col min="4" max="4" width="23.109375" customWidth="1"/>
    <col min="5" max="5" width="11.77734375" customWidth="1"/>
  </cols>
  <sheetData>
    <row r="1" spans="1:5" ht="68.400000000000006" customHeight="1" thickBot="1" x14ac:dyDescent="0.35">
      <c r="A1" s="571" t="s">
        <v>114</v>
      </c>
      <c r="B1" s="572"/>
      <c r="C1" s="572"/>
      <c r="D1" s="572"/>
      <c r="E1" s="573"/>
    </row>
    <row r="2" spans="1:5" ht="15" thickBot="1" x14ac:dyDescent="0.35"/>
    <row r="3" spans="1:5" ht="15" thickBot="1" x14ac:dyDescent="0.35">
      <c r="A3" s="574" t="s">
        <v>100</v>
      </c>
      <c r="B3" s="221">
        <v>1</v>
      </c>
      <c r="C3" s="222" t="s">
        <v>92</v>
      </c>
      <c r="D3" s="222"/>
      <c r="E3" s="223">
        <f>'Zadanie 1 '!Y35</f>
        <v>0</v>
      </c>
    </row>
    <row r="4" spans="1:5" ht="15" thickBot="1" x14ac:dyDescent="0.35">
      <c r="A4" s="575"/>
      <c r="B4" s="224">
        <v>2</v>
      </c>
      <c r="C4" s="225" t="s">
        <v>93</v>
      </c>
      <c r="D4" s="225"/>
      <c r="E4" s="223">
        <f>'Zadanie 1 '!Y36</f>
        <v>0</v>
      </c>
    </row>
    <row r="5" spans="1:5" ht="15" thickBot="1" x14ac:dyDescent="0.35">
      <c r="A5" s="575"/>
      <c r="B5" s="224">
        <v>3</v>
      </c>
      <c r="C5" s="225" t="s">
        <v>94</v>
      </c>
      <c r="D5" s="225"/>
      <c r="E5" s="223">
        <f>'Zadanie 1 '!Y37</f>
        <v>0</v>
      </c>
    </row>
    <row r="6" spans="1:5" ht="15" thickBot="1" x14ac:dyDescent="0.35">
      <c r="A6" s="575"/>
      <c r="B6" s="224">
        <v>4</v>
      </c>
      <c r="C6" s="225" t="s">
        <v>95</v>
      </c>
      <c r="D6" s="225"/>
      <c r="E6" s="223">
        <f>'Zadanie 1 '!Y38</f>
        <v>0</v>
      </c>
    </row>
    <row r="7" spans="1:5" ht="15" thickBot="1" x14ac:dyDescent="0.35">
      <c r="A7" s="576"/>
      <c r="B7" s="226">
        <v>5</v>
      </c>
      <c r="C7" s="227" t="s">
        <v>96</v>
      </c>
      <c r="D7" s="227"/>
      <c r="E7" s="223">
        <f>'Zadanie 1 '!Y39</f>
        <v>0</v>
      </c>
    </row>
    <row r="8" spans="1:5" ht="15" thickBot="1" x14ac:dyDescent="0.35">
      <c r="A8" s="577" t="s">
        <v>101</v>
      </c>
      <c r="B8" s="228">
        <v>1</v>
      </c>
      <c r="C8" s="229" t="s">
        <v>92</v>
      </c>
      <c r="D8" s="229"/>
      <c r="E8" s="230">
        <f>'Zadanie 2'!Y36</f>
        <v>0</v>
      </c>
    </row>
    <row r="9" spans="1:5" ht="15" thickBot="1" x14ac:dyDescent="0.35">
      <c r="A9" s="578"/>
      <c r="B9" s="65">
        <v>2</v>
      </c>
      <c r="C9" s="66" t="s">
        <v>93</v>
      </c>
      <c r="D9" s="66"/>
      <c r="E9" s="230">
        <f>'Zadanie 2'!Y37</f>
        <v>0</v>
      </c>
    </row>
    <row r="10" spans="1:5" ht="15" thickBot="1" x14ac:dyDescent="0.35">
      <c r="A10" s="578"/>
      <c r="B10" s="65">
        <v>3</v>
      </c>
      <c r="C10" s="66" t="s">
        <v>94</v>
      </c>
      <c r="D10" s="66"/>
      <c r="E10" s="230">
        <f>'Zadanie 2'!Y38</f>
        <v>0</v>
      </c>
    </row>
    <row r="11" spans="1:5" ht="15" thickBot="1" x14ac:dyDescent="0.35">
      <c r="A11" s="578"/>
      <c r="B11" s="65">
        <v>4</v>
      </c>
      <c r="C11" s="66" t="s">
        <v>95</v>
      </c>
      <c r="D11" s="66"/>
      <c r="E11" s="230">
        <f>'Zadanie 2'!Y39</f>
        <v>0</v>
      </c>
    </row>
    <row r="12" spans="1:5" ht="15" thickBot="1" x14ac:dyDescent="0.35">
      <c r="A12" s="579"/>
      <c r="B12" s="231">
        <v>5</v>
      </c>
      <c r="C12" s="232" t="s">
        <v>96</v>
      </c>
      <c r="D12" s="232"/>
      <c r="E12" s="230">
        <f>'Zadanie 2'!Y40</f>
        <v>0</v>
      </c>
    </row>
    <row r="13" spans="1:5" ht="15" thickBot="1" x14ac:dyDescent="0.35">
      <c r="A13" s="580" t="s">
        <v>102</v>
      </c>
      <c r="B13" s="233">
        <v>1</v>
      </c>
      <c r="C13" s="234" t="s">
        <v>92</v>
      </c>
      <c r="D13" s="234"/>
      <c r="E13" s="235">
        <f>'Zadanie 3'!Y28</f>
        <v>0</v>
      </c>
    </row>
    <row r="14" spans="1:5" ht="15" thickBot="1" x14ac:dyDescent="0.35">
      <c r="A14" s="581"/>
      <c r="B14" s="236">
        <v>2</v>
      </c>
      <c r="C14" s="237" t="s">
        <v>93</v>
      </c>
      <c r="D14" s="237"/>
      <c r="E14" s="235">
        <f>'Zadanie 3'!Y29</f>
        <v>0</v>
      </c>
    </row>
    <row r="15" spans="1:5" ht="15" thickBot="1" x14ac:dyDescent="0.35">
      <c r="A15" s="581"/>
      <c r="B15" s="236">
        <v>3</v>
      </c>
      <c r="C15" s="237" t="s">
        <v>94</v>
      </c>
      <c r="D15" s="237"/>
      <c r="E15" s="235">
        <f>'Zadanie 3'!Y30</f>
        <v>0</v>
      </c>
    </row>
    <row r="16" spans="1:5" ht="15" thickBot="1" x14ac:dyDescent="0.35">
      <c r="A16" s="581"/>
      <c r="B16" s="236">
        <v>4</v>
      </c>
      <c r="C16" s="237" t="s">
        <v>95</v>
      </c>
      <c r="D16" s="237"/>
      <c r="E16" s="235">
        <f>'Zadanie 3'!Y31</f>
        <v>0</v>
      </c>
    </row>
    <row r="17" spans="1:5" ht="15" thickBot="1" x14ac:dyDescent="0.35">
      <c r="A17" s="582"/>
      <c r="B17" s="238">
        <v>5</v>
      </c>
      <c r="C17" s="239" t="s">
        <v>96</v>
      </c>
      <c r="D17" s="239"/>
      <c r="E17" s="235">
        <f>'Zadanie 3'!Y32</f>
        <v>0</v>
      </c>
    </row>
  </sheetData>
  <mergeCells count="4">
    <mergeCell ref="A1:E1"/>
    <mergeCell ref="A3:A7"/>
    <mergeCell ref="A8:A12"/>
    <mergeCell ref="A13:A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Zadanie 1 </vt:lpstr>
      <vt:lpstr>Zadanie 2</vt:lpstr>
      <vt:lpstr>Zadanie 3</vt:lpstr>
      <vt:lpstr>RAZEM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Katarzyna Kosałka–Nadkańska | Łukasiewicz – KIT</cp:lastModifiedBy>
  <cp:lastPrinted>2025-04-14T15:46:11Z</cp:lastPrinted>
  <dcterms:created xsi:type="dcterms:W3CDTF">2023-06-21T06:01:53Z</dcterms:created>
  <dcterms:modified xsi:type="dcterms:W3CDTF">2025-07-21T12:37:36Z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0x010100F3C7D874BE778D46AA1C9D70B1EB3622</vt:lpwstr>
  </property>
</Properties>
</file>